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F_2020\07_JEDNOSTAVNA_NABAVA\MOB\DOK\"/>
    </mc:Choice>
  </mc:AlternateContent>
  <xr:revisionPtr revIDLastSave="0" documentId="13_ncr:1_{608AD18F-F25F-4980-B297-F7898E78BFF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okretna mreža" sheetId="4" r:id="rId1"/>
    <sheet name="Rekapitulacija" sheetId="7" r:id="rId2"/>
    <sheet name="Specifikacije tarifa" sheetId="9" r:id="rId3"/>
    <sheet name="Specifikacije uređaja" sheetId="10" r:id="rId4"/>
  </sheets>
  <definedNames>
    <definedName name="_xlnm.Print_Area" localSheetId="0">'Pokretna mreža'!$A$2:$I$69</definedName>
    <definedName name="_xlnm.Print_Area" localSheetId="2">'Specifikacije tarifa'!$A$1:$B$34</definedName>
    <definedName name="_xlnm.Print_Area" localSheetId="3">'Specifikacije uređaja'!$A$1:$T$36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4" i="4" l="1"/>
  <c r="E63" i="4" l="1"/>
  <c r="E62" i="4"/>
  <c r="E61" i="4"/>
  <c r="E66" i="4" l="1"/>
  <c r="H52" i="4"/>
  <c r="H51" i="4"/>
  <c r="H53" i="4" l="1"/>
  <c r="H48" i="4" l="1"/>
  <c r="H44" i="4"/>
  <c r="H41" i="4"/>
  <c r="H38" i="4"/>
  <c r="H37" i="4"/>
  <c r="H34" i="4"/>
  <c r="H33" i="4"/>
  <c r="H22" i="4"/>
  <c r="H23" i="4"/>
  <c r="H21" i="4"/>
  <c r="H35" i="4" l="1"/>
  <c r="D6" i="7"/>
  <c r="H49" i="4"/>
  <c r="H45" i="4"/>
  <c r="H42" i="4"/>
  <c r="H39" i="4"/>
  <c r="I25" i="4"/>
  <c r="D11" i="7" s="1"/>
  <c r="G16" i="4"/>
  <c r="D5" i="7" s="1"/>
  <c r="C11" i="7" l="1"/>
  <c r="D7" i="7"/>
  <c r="I54" i="4"/>
  <c r="D12" i="7" s="1"/>
  <c r="C12" i="7" s="1"/>
  <c r="D13" i="7" l="1"/>
  <c r="D15" i="7" s="1"/>
  <c r="C13" i="7"/>
  <c r="C15" i="7" s="1"/>
  <c r="C16" i="7" s="1"/>
  <c r="C17" i="7" s="1"/>
  <c r="D16" i="7" l="1"/>
  <c r="D17" i="7" s="1"/>
</calcChain>
</file>

<file path=xl/sharedStrings.xml><?xml version="1.0" encoding="utf-8"?>
<sst xmlns="http://schemas.openxmlformats.org/spreadsheetml/2006/main" count="378" uniqueCount="157">
  <si>
    <t>USLUGA</t>
  </si>
  <si>
    <t>a</t>
  </si>
  <si>
    <t>b</t>
  </si>
  <si>
    <t>c</t>
  </si>
  <si>
    <t>Broj mjeseci</t>
  </si>
  <si>
    <t>Mjesečna količina</t>
  </si>
  <si>
    <t>d=a*b*c</t>
  </si>
  <si>
    <t xml:space="preserve">Uspostava poziva </t>
  </si>
  <si>
    <t>Jedinica mjere</t>
  </si>
  <si>
    <t>Jedinična cijena</t>
  </si>
  <si>
    <t>UKUPNO bez PDV-a</t>
  </si>
  <si>
    <t>Jednokratne naknade</t>
  </si>
  <si>
    <t>kom</t>
  </si>
  <si>
    <t>Mjesečne naknade</t>
  </si>
  <si>
    <t>2.3. Usluge poziva</t>
  </si>
  <si>
    <t>min</t>
  </si>
  <si>
    <t xml:space="preserve">Roaming dolazni pozivi </t>
  </si>
  <si>
    <t xml:space="preserve">UKUPNO bez PDV-a </t>
  </si>
  <si>
    <t xml:space="preserve">Odlazni pozivi u roamingu </t>
  </si>
  <si>
    <t>Poruke </t>
  </si>
  <si>
    <t>UKUPNO bez PDV-a  </t>
  </si>
  <si>
    <t>SVEUKUPNO bez PDV-a  </t>
  </si>
  <si>
    <t>c=a*b</t>
  </si>
  <si>
    <t>Komad</t>
  </si>
  <si>
    <t>Podatkovni promet</t>
  </si>
  <si>
    <t>1.1 Jednokratna naknada</t>
  </si>
  <si>
    <t>Količina</t>
  </si>
  <si>
    <t>MB</t>
  </si>
  <si>
    <r>
      <t xml:space="preserve">Jednokratna naknada za mobilni govorni priključak s uključenom </t>
    </r>
    <r>
      <rPr>
        <b/>
        <sz val="10"/>
        <color rgb="FF58595B"/>
        <rFont val="Arial"/>
        <family val="2"/>
        <charset val="238"/>
      </rPr>
      <t>Tarifom 1.</t>
    </r>
  </si>
  <si>
    <r>
      <t xml:space="preserve">Jednokratna naknada za mobilni govorni priključak s uključenom </t>
    </r>
    <r>
      <rPr>
        <b/>
        <sz val="10"/>
        <color rgb="FF58595B"/>
        <rFont val="Arial"/>
        <family val="2"/>
        <charset val="238"/>
      </rPr>
      <t>Tarifom 2.</t>
    </r>
  </si>
  <si>
    <r>
      <t xml:space="preserve">Jednokratna naknada za mobilni govorni priključak s uključenom </t>
    </r>
    <r>
      <rPr>
        <b/>
        <sz val="10"/>
        <color rgb="FF58595B"/>
        <rFont val="Arial"/>
        <family val="2"/>
        <charset val="238"/>
      </rPr>
      <t>Tarifom 3.</t>
    </r>
  </si>
  <si>
    <r>
      <t xml:space="preserve">Mjesečna naknada za mobilni govorni priključak s uključenom </t>
    </r>
    <r>
      <rPr>
        <b/>
        <sz val="10"/>
        <color rgb="FF58595B"/>
        <rFont val="Arial"/>
        <family val="2"/>
        <charset val="238"/>
      </rPr>
      <t>Tarifom 1.</t>
    </r>
  </si>
  <si>
    <r>
      <t xml:space="preserve">Mjesečna naknada za mobilni govorni priključak s uključenom </t>
    </r>
    <r>
      <rPr>
        <b/>
        <sz val="10"/>
        <color rgb="FF58595B"/>
        <rFont val="Arial"/>
        <family val="2"/>
        <charset val="238"/>
      </rPr>
      <t>Tarifom 2.</t>
    </r>
  </si>
  <si>
    <r>
      <t xml:space="preserve">Mjesečna naknada za mobilni govorni priključak s uključenom </t>
    </r>
    <r>
      <rPr>
        <b/>
        <sz val="10"/>
        <color rgb="FF58595B"/>
        <rFont val="Arial"/>
        <family val="2"/>
        <charset val="238"/>
      </rPr>
      <t>Tarifom 3.</t>
    </r>
  </si>
  <si>
    <t>Odlazni pozivi - ostale zemlje izvan EEA</t>
  </si>
  <si>
    <t>Dolazni pozivi - ostale zemlje izvan EEA</t>
  </si>
  <si>
    <t>SMS - ostale zemlje izvan EEA</t>
  </si>
  <si>
    <t>Podaci - ostale zemlje izvan EEA</t>
  </si>
  <si>
    <t>OPIS</t>
  </si>
  <si>
    <t>JEDNOKRATNI TROŠKOVI ZA DVOGODIŠNJE RAZDOBLJE</t>
  </si>
  <si>
    <t>2.1 Jednokratna naknada za javne govorne usluge u pokretnoj mreži</t>
  </si>
  <si>
    <t>2.4. Mobilni uređaji</t>
  </si>
  <si>
    <t>UKUPNO MJESEČNO</t>
  </si>
  <si>
    <t xml:space="preserve">JAVNA GOVORNA USLUGA U POKRETNOJ MREŽI </t>
  </si>
  <si>
    <t>2.2. Mjesečna naknada</t>
  </si>
  <si>
    <t>REKAPITULACIJA</t>
  </si>
  <si>
    <t>IZNOS PDV (25%)</t>
  </si>
  <si>
    <t>I. UKUPNI JEDNOKRATNI TROŠKOVI</t>
  </si>
  <si>
    <t xml:space="preserve">UKUPNO 
</t>
  </si>
  <si>
    <t>Govorne usluge  koje nisu uključene u aktiviranu tarifu</t>
  </si>
  <si>
    <t>Pozivi prema međunarodnim nepokretnim brojevima</t>
  </si>
  <si>
    <t xml:space="preserve">Pozivi prema EEA </t>
  </si>
  <si>
    <t xml:space="preserve">Pozivi prema zemljama izvan EEA </t>
  </si>
  <si>
    <t>Pozivi prema međunarodnim pokretnim brojevima</t>
  </si>
  <si>
    <t>SMS - ostale zemlje  EEA</t>
  </si>
  <si>
    <t xml:space="preserve">Podaci - zemlje EEA </t>
  </si>
  <si>
    <t>Ponuđeni uređaji</t>
  </si>
  <si>
    <t>Karakteristike</t>
  </si>
  <si>
    <t>Procesor</t>
  </si>
  <si>
    <t>Memorija</t>
  </si>
  <si>
    <t>Baterija</t>
  </si>
  <si>
    <t>Veličina zaslona</t>
  </si>
  <si>
    <t>Rezolucija</t>
  </si>
  <si>
    <t>Prednja Kamera</t>
  </si>
  <si>
    <t>Stražnja Kamera</t>
  </si>
  <si>
    <t>Operacijski sustav</t>
  </si>
  <si>
    <t xml:space="preserve"> Popis uređaja i karakteristike</t>
  </si>
  <si>
    <t>minimalno</t>
  </si>
  <si>
    <t>1.2 Mjesečne naknade</t>
  </si>
  <si>
    <t>1.3. Usluge poziva</t>
  </si>
  <si>
    <t>1.4 Mobilni uređaji</t>
  </si>
  <si>
    <t>1. Javna govorna usluga u pokretnoj mreži</t>
  </si>
  <si>
    <t>NAZIV I ADRESA PONUDITELJA: __________________________________________________________________________________________________________</t>
  </si>
  <si>
    <t xml:space="preserve"> </t>
  </si>
  <si>
    <t xml:space="preserve">TARIFA 1 </t>
  </si>
  <si>
    <t xml:space="preserve">MINIMALNA KOLIČINA </t>
  </si>
  <si>
    <t xml:space="preserve">MJESEČNO </t>
  </si>
  <si>
    <r>
      <t>Broj minuta prema svim mrežama</t>
    </r>
    <r>
      <rPr>
        <b/>
        <sz val="9"/>
        <color rgb="FF000000"/>
        <rFont val="Times New Roman"/>
        <family val="1"/>
        <charset val="238"/>
      </rPr>
      <t xml:space="preserve"> </t>
    </r>
  </si>
  <si>
    <r>
      <t>Broj minuta unutar mreže</t>
    </r>
    <r>
      <rPr>
        <b/>
        <sz val="9"/>
        <color rgb="FF000000"/>
        <rFont val="Times New Roman"/>
        <family val="1"/>
        <charset val="238"/>
      </rPr>
      <t xml:space="preserve"> </t>
    </r>
  </si>
  <si>
    <r>
      <t>Uključeno SMS</t>
    </r>
    <r>
      <rPr>
        <b/>
        <sz val="9"/>
        <color rgb="FF000000"/>
        <rFont val="Times New Roman"/>
        <family val="1"/>
        <charset val="238"/>
      </rPr>
      <t xml:space="preserve"> </t>
    </r>
  </si>
  <si>
    <r>
      <t>Uključeno podatkovnog prometa</t>
    </r>
    <r>
      <rPr>
        <b/>
        <sz val="9"/>
        <color rgb="FF000000"/>
        <rFont val="Times New Roman"/>
        <family val="1"/>
        <charset val="238"/>
      </rPr>
      <t xml:space="preserve"> </t>
    </r>
  </si>
  <si>
    <t xml:space="preserve">NE </t>
  </si>
  <si>
    <t xml:space="preserve">TARIFA 2  </t>
  </si>
  <si>
    <t xml:space="preserve">TARIFA 3 </t>
  </si>
  <si>
    <t xml:space="preserve">MINIMALNE KOLIČINE PO TARIFAMA </t>
  </si>
  <si>
    <t>2GB</t>
  </si>
  <si>
    <t>8GB</t>
  </si>
  <si>
    <t>18GB</t>
  </si>
  <si>
    <t>4000 mAh</t>
  </si>
  <si>
    <t>4200 mAh</t>
  </si>
  <si>
    <t>Android</t>
  </si>
  <si>
    <t>HMS</t>
  </si>
  <si>
    <t>4/128 GB</t>
  </si>
  <si>
    <t>6/128 GB</t>
  </si>
  <si>
    <t>8/256 GB</t>
  </si>
  <si>
    <t>8/512 GB</t>
  </si>
  <si>
    <t>Octa-core 2.0 GHz</t>
  </si>
  <si>
    <t>Octa-core 2.27 GHz</t>
  </si>
  <si>
    <t>Octa-core 2.86 GHz</t>
  </si>
  <si>
    <t>8MP</t>
  </si>
  <si>
    <t>16MP</t>
  </si>
  <si>
    <t>32MP</t>
  </si>
  <si>
    <t>48MP</t>
  </si>
  <si>
    <t>50MP</t>
  </si>
  <si>
    <t>720x1520</t>
  </si>
  <si>
    <t>1080x2310</t>
  </si>
  <si>
    <t>1200x2640</t>
  </si>
  <si>
    <t>6.2"</t>
  </si>
  <si>
    <t>6.4"</t>
  </si>
  <si>
    <t>6.58"</t>
  </si>
  <si>
    <t>3020 mAh</t>
  </si>
  <si>
    <t>5020 mAh</t>
  </si>
  <si>
    <t>4300 mAh</t>
  </si>
  <si>
    <t>4500 mAh</t>
  </si>
  <si>
    <t>2/32 GB</t>
  </si>
  <si>
    <t>6/64 GB</t>
  </si>
  <si>
    <t>8/128 GB</t>
  </si>
  <si>
    <t xml:space="preserve">Quad-core 2.0 GHz </t>
  </si>
  <si>
    <t>Octa-core 2.3 GHz</t>
  </si>
  <si>
    <t>Octa-core 2.73 GHz</t>
  </si>
  <si>
    <t>10MP</t>
  </si>
  <si>
    <t>13MP</t>
  </si>
  <si>
    <t>64MP</t>
  </si>
  <si>
    <t>720X1560</t>
  </si>
  <si>
    <t>1080x200</t>
  </si>
  <si>
    <t>1080x2400</t>
  </si>
  <si>
    <t>1440x3200</t>
  </si>
  <si>
    <t>6.09"</t>
  </si>
  <si>
    <t>6.67"</t>
  </si>
  <si>
    <t>6.7"</t>
  </si>
  <si>
    <t>Li-ion</t>
  </si>
  <si>
    <t>iOS 13</t>
  </si>
  <si>
    <t>4/64 GB</t>
  </si>
  <si>
    <t>/</t>
  </si>
  <si>
    <t>Octa-core 2.2 GHz</t>
  </si>
  <si>
    <t>A13 bionic</t>
  </si>
  <si>
    <t>25MP</t>
  </si>
  <si>
    <t>12MP</t>
  </si>
  <si>
    <t>1080x2340</t>
  </si>
  <si>
    <t>828x1792</t>
  </si>
  <si>
    <t>1242x2688</t>
  </si>
  <si>
    <t>6.39"</t>
  </si>
  <si>
    <t>6.1"</t>
  </si>
  <si>
    <t>6.5"</t>
  </si>
  <si>
    <t>Tehnička specifikacija mobilnog uređaja kategorije  4</t>
  </si>
  <si>
    <t>Tehnička specifikacija mobilnog uređaja kategorije  3</t>
  </si>
  <si>
    <t>Tehnička specifikacija mobilnog uređaja kategorije  2</t>
  </si>
  <si>
    <t>Tehnička specifikacija mobilnog uređaja kategorije  1</t>
  </si>
  <si>
    <t>Mobilni uređaj u Kategorije 4</t>
  </si>
  <si>
    <t>Mobilni uređaj u Kategorije 1</t>
  </si>
  <si>
    <t>Mobilni uređaj u Kategorije 2</t>
  </si>
  <si>
    <t>Mobilni uređaj u Kategorije 3</t>
  </si>
  <si>
    <t>Učiteljski fakultet Sveučilišta u Zagrebu</t>
  </si>
  <si>
    <t>Savska cesta 77, 10000 Zagreb</t>
  </si>
  <si>
    <t>II. UKUPNO GOVORNA USLUGA U POKRETNOJ MREŽI BEZ PDV-a</t>
  </si>
  <si>
    <t>III. UKUPNO BEZ PDV-a (I.+II.+III.)</t>
  </si>
  <si>
    <t>IV. UKUPNO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</si>
</sst>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6" x14ac:knownFonts="1">
    <font>
      <sz val="12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58595B"/>
      <name val="Arial"/>
      <family val="2"/>
      <charset val="238"/>
    </font>
    <font>
      <sz val="10"/>
      <color rgb="FF58595B"/>
      <name val="Arial"/>
      <family val="2"/>
      <charset val="238"/>
    </font>
    <font>
      <b/>
      <i/>
      <sz val="10"/>
      <color rgb="FF58595B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11"/>
      <color rgb="FF58595B"/>
      <name val="Arial"/>
      <family val="2"/>
      <charset val="238"/>
    </font>
    <font>
      <sz val="11"/>
      <color rgb="FF58595B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b/>
      <sz val="16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 style="medium">
        <color indexed="64"/>
      </top>
      <bottom/>
      <diagonal/>
    </border>
    <border>
      <left style="medium">
        <color rgb="FF7F7F7F"/>
      </left>
      <right/>
      <top style="medium">
        <color indexed="64"/>
      </top>
      <bottom/>
      <diagonal/>
    </border>
    <border>
      <left/>
      <right style="medium">
        <color rgb="FF7F7F7F"/>
      </right>
      <top style="medium">
        <color indexed="64"/>
      </top>
      <bottom/>
      <diagonal/>
    </border>
    <border>
      <left/>
      <right style="medium">
        <color theme="1" tint="0.499984740745262"/>
      </right>
      <top style="medium">
        <color rgb="FF7F7F7F"/>
      </top>
      <bottom style="medium">
        <color rgb="FF7F7F7F"/>
      </bottom>
      <diagonal/>
    </border>
    <border>
      <left/>
      <right style="medium">
        <color theme="1" tint="0.34998626667073579"/>
      </right>
      <top style="medium">
        <color rgb="FF7F7F7F"/>
      </top>
      <bottom style="medium">
        <color rgb="FF7F7F7F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rgb="FF7F7F7F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21">
    <xf numFmtId="0" fontId="0" fillId="0" borderId="0" xfId="0"/>
    <xf numFmtId="0" fontId="3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justify" vertical="center"/>
    </xf>
    <xf numFmtId="0" fontId="3" fillId="0" borderId="5" xfId="0" applyFont="1" applyBorder="1" applyAlignment="1" applyProtection="1">
      <alignment horizontal="justify" vertical="center"/>
    </xf>
    <xf numFmtId="0" fontId="3" fillId="0" borderId="4" xfId="0" applyFont="1" applyBorder="1" applyAlignment="1" applyProtection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9" xfId="0" applyFont="1" applyFill="1" applyBorder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justify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justify" vertical="center"/>
    </xf>
    <xf numFmtId="0" fontId="2" fillId="0" borderId="12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justify" vertical="center" wrapText="1"/>
    </xf>
    <xf numFmtId="1" fontId="3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5" xfId="0" applyFont="1" applyBorder="1" applyAlignment="1">
      <alignment horizontal="justify" vertical="center" wrapText="1"/>
    </xf>
    <xf numFmtId="3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justify" vertical="center"/>
    </xf>
    <xf numFmtId="3" fontId="3" fillId="0" borderId="4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justify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9" xfId="0" applyNumberFormat="1" applyFont="1" applyBorder="1" applyAlignment="1" applyProtection="1">
      <alignment horizontal="center" vertical="center" wrapText="1"/>
      <protection locked="0"/>
    </xf>
    <xf numFmtId="3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/>
    </xf>
    <xf numFmtId="164" fontId="3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Border="1"/>
    <xf numFmtId="0" fontId="3" fillId="0" borderId="5" xfId="0" applyFont="1" applyBorder="1" applyAlignment="1">
      <alignment horizontal="left" vertical="center" wrapText="1"/>
    </xf>
    <xf numFmtId="0" fontId="0" fillId="0" borderId="0" xfId="0" applyAlignment="1"/>
    <xf numFmtId="0" fontId="2" fillId="3" borderId="21" xfId="0" applyFont="1" applyFill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25" xfId="0" applyFont="1" applyBorder="1" applyAlignment="1">
      <alignment horizontal="left" vertical="center" wrapText="1"/>
    </xf>
    <xf numFmtId="0" fontId="2" fillId="3" borderId="25" xfId="0" applyFont="1" applyFill="1" applyBorder="1" applyAlignment="1">
      <alignment vertical="center" wrapText="1"/>
    </xf>
    <xf numFmtId="164" fontId="2" fillId="3" borderId="2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justify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justify" vertical="center"/>
    </xf>
    <xf numFmtId="0" fontId="3" fillId="4" borderId="18" xfId="0" applyFont="1" applyFill="1" applyBorder="1" applyAlignment="1">
      <alignment horizontal="justify" vertical="center"/>
    </xf>
    <xf numFmtId="164" fontId="2" fillId="4" borderId="9" xfId="0" applyNumberFormat="1" applyFont="1" applyFill="1" applyBorder="1" applyAlignment="1">
      <alignment horizontal="center" vertical="center"/>
    </xf>
    <xf numFmtId="164" fontId="2" fillId="4" borderId="24" xfId="0" applyNumberFormat="1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vertical="center" wrapText="1"/>
    </xf>
    <xf numFmtId="164" fontId="2" fillId="4" borderId="23" xfId="0" applyNumberFormat="1" applyFont="1" applyFill="1" applyBorder="1" applyAlignment="1">
      <alignment horizontal="center" vertical="center" wrapText="1"/>
    </xf>
    <xf numFmtId="0" fontId="0" fillId="0" borderId="0" xfId="0" applyFont="1" applyProtection="1"/>
    <xf numFmtId="164" fontId="3" fillId="0" borderId="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4" borderId="10" xfId="0" applyNumberFormat="1" applyFont="1" applyFill="1" applyBorder="1" applyAlignment="1">
      <alignment horizontal="center" vertical="center"/>
    </xf>
    <xf numFmtId="4" fontId="0" fillId="0" borderId="0" xfId="0" applyNumberFormat="1"/>
    <xf numFmtId="164" fontId="3" fillId="0" borderId="0" xfId="0" applyNumberFormat="1" applyFont="1"/>
    <xf numFmtId="164" fontId="3" fillId="7" borderId="6" xfId="0" applyNumberFormat="1" applyFont="1" applyFill="1" applyBorder="1" applyAlignment="1">
      <alignment horizontal="center" vertical="center"/>
    </xf>
    <xf numFmtId="0" fontId="0" fillId="0" borderId="0" xfId="0" applyProtection="1"/>
    <xf numFmtId="0" fontId="9" fillId="0" borderId="0" xfId="0" applyFont="1" applyFill="1" applyBorder="1" applyAlignment="1" applyProtection="1">
      <alignment horizontal="left"/>
    </xf>
    <xf numFmtId="0" fontId="10" fillId="0" borderId="0" xfId="0" applyFont="1" applyProtection="1"/>
    <xf numFmtId="164" fontId="3" fillId="7" borderId="9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9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12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0" fillId="0" borderId="29" xfId="0" applyBorder="1"/>
    <xf numFmtId="0" fontId="0" fillId="5" borderId="29" xfId="0" applyFill="1" applyBorder="1" applyAlignment="1">
      <alignment horizontal="center"/>
    </xf>
    <xf numFmtId="0" fontId="0" fillId="5" borderId="35" xfId="0" applyFill="1" applyBorder="1" applyAlignment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9" xfId="0" applyBorder="1"/>
    <xf numFmtId="0" fontId="0" fillId="5" borderId="34" xfId="0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0" fontId="12" fillId="10" borderId="28" xfId="0" applyFont="1" applyFill="1" applyBorder="1" applyAlignment="1">
      <alignment horizontal="center" vertical="center" wrapText="1"/>
    </xf>
    <xf numFmtId="0" fontId="12" fillId="10" borderId="24" xfId="0" applyFont="1" applyFill="1" applyBorder="1" applyAlignment="1">
      <alignment horizontal="center" vertical="center" wrapText="1"/>
    </xf>
    <xf numFmtId="0" fontId="12" fillId="10" borderId="23" xfId="0" applyFont="1" applyFill="1" applyBorder="1" applyAlignment="1">
      <alignment horizontal="center" vertical="center" wrapText="1"/>
    </xf>
    <xf numFmtId="0" fontId="12" fillId="9" borderId="28" xfId="0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 wrapText="1"/>
    </xf>
    <xf numFmtId="0" fontId="12" fillId="9" borderId="23" xfId="0" applyFont="1" applyFill="1" applyBorder="1" applyAlignment="1">
      <alignment horizontal="center" vertical="center" wrapText="1"/>
    </xf>
    <xf numFmtId="0" fontId="12" fillId="11" borderId="28" xfId="0" applyFont="1" applyFill="1" applyBorder="1" applyAlignment="1">
      <alignment horizontal="center" vertical="center" wrapText="1"/>
    </xf>
    <xf numFmtId="0" fontId="12" fillId="11" borderId="24" xfId="0" applyFont="1" applyFill="1" applyBorder="1" applyAlignment="1">
      <alignment horizontal="center" vertical="center" wrapText="1"/>
    </xf>
    <xf numFmtId="0" fontId="12" fillId="11" borderId="23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justify" vertical="center"/>
    </xf>
    <xf numFmtId="3" fontId="3" fillId="0" borderId="4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8" borderId="40" xfId="0" applyFont="1" applyFill="1" applyBorder="1" applyAlignment="1" applyProtection="1">
      <alignment horizontal="left" wrapText="1"/>
    </xf>
    <xf numFmtId="0" fontId="0" fillId="8" borderId="0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41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3" fillId="7" borderId="6" xfId="0" applyNumberFormat="1" applyFont="1" applyFill="1" applyBorder="1" applyAlignment="1" applyProtection="1">
      <alignment horizontal="center" vertical="center"/>
      <protection locked="0"/>
    </xf>
    <xf numFmtId="164" fontId="3" fillId="7" borderId="8" xfId="0" applyNumberFormat="1" applyFont="1" applyFill="1" applyBorder="1" applyAlignment="1" applyProtection="1">
      <alignment horizontal="center" vertical="center"/>
      <protection locked="0"/>
    </xf>
    <xf numFmtId="164" fontId="3" fillId="0" borderId="6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vertical="center"/>
    </xf>
    <xf numFmtId="164" fontId="2" fillId="4" borderId="8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3" fontId="3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164" fontId="3" fillId="0" borderId="8" xfId="0" applyNumberFormat="1" applyFont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4" borderId="6" xfId="0" applyFont="1" applyFill="1" applyBorder="1" applyAlignment="1">
      <alignment horizontal="justify" vertical="center"/>
    </xf>
    <xf numFmtId="0" fontId="2" fillId="4" borderId="7" xfId="0" applyFont="1" applyFill="1" applyBorder="1" applyAlignment="1">
      <alignment horizontal="justify" vertical="center"/>
    </xf>
    <xf numFmtId="0" fontId="3" fillId="4" borderId="8" xfId="0" applyFont="1" applyFill="1" applyBorder="1" applyAlignment="1"/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0" fontId="2" fillId="4" borderId="10" xfId="0" applyFont="1" applyFill="1" applyBorder="1" applyAlignment="1">
      <alignment horizontal="justify" vertical="center"/>
    </xf>
    <xf numFmtId="0" fontId="2" fillId="4" borderId="4" xfId="0" applyFont="1" applyFill="1" applyBorder="1" applyAlignment="1">
      <alignment horizontal="justify" vertical="center"/>
    </xf>
    <xf numFmtId="0" fontId="2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0" borderId="13" xfId="0" applyFont="1" applyBorder="1" applyAlignment="1">
      <alignment horizontal="justify" vertical="center"/>
    </xf>
    <xf numFmtId="0" fontId="2" fillId="0" borderId="10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11" xfId="0" applyFont="1" applyBorder="1" applyAlignment="1">
      <alignment horizontal="justify" vertical="center"/>
    </xf>
    <xf numFmtId="0" fontId="2" fillId="0" borderId="1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justify" vertical="center"/>
    </xf>
    <xf numFmtId="164" fontId="3" fillId="0" borderId="18" xfId="0" applyNumberFormat="1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164" fontId="3" fillId="0" borderId="6" xfId="0" applyNumberFormat="1" applyFont="1" applyBorder="1" applyAlignment="1" applyProtection="1">
      <alignment horizontal="center" vertical="center"/>
    </xf>
    <xf numFmtId="164" fontId="3" fillId="0" borderId="8" xfId="0" applyNumberFormat="1" applyFont="1" applyBorder="1" applyAlignment="1" applyProtection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 applyProtection="1">
      <alignment horizontal="left" vertical="center"/>
    </xf>
    <xf numFmtId="0" fontId="2" fillId="4" borderId="19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2" fillId="4" borderId="21" xfId="0" applyFont="1" applyFill="1" applyBorder="1" applyAlignment="1">
      <alignment vertical="center" wrapText="1"/>
    </xf>
    <xf numFmtId="0" fontId="3" fillId="4" borderId="25" xfId="0" applyFont="1" applyFill="1" applyBorder="1" applyAlignment="1">
      <alignment vertical="center" wrapText="1"/>
    </xf>
    <xf numFmtId="164" fontId="2" fillId="4" borderId="21" xfId="0" applyNumberFormat="1" applyFont="1" applyFill="1" applyBorder="1" applyAlignment="1">
      <alignment horizontal="center" vertical="center" wrapText="1"/>
    </xf>
    <xf numFmtId="164" fontId="2" fillId="4" borderId="25" xfId="0" applyNumberFormat="1" applyFont="1" applyFill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12" fillId="10" borderId="21" xfId="0" applyFont="1" applyFill="1" applyBorder="1" applyAlignment="1">
      <alignment horizontal="center" vertical="center" wrapText="1"/>
    </xf>
    <xf numFmtId="0" fontId="12" fillId="10" borderId="26" xfId="0" applyFont="1" applyFill="1" applyBorder="1" applyAlignment="1">
      <alignment horizontal="center" vertical="center" wrapText="1"/>
    </xf>
    <xf numFmtId="0" fontId="12" fillId="10" borderId="25" xfId="0" applyFont="1" applyFill="1" applyBorder="1" applyAlignment="1">
      <alignment horizontal="center" vertical="center" wrapText="1"/>
    </xf>
    <xf numFmtId="0" fontId="12" fillId="9" borderId="21" xfId="0" applyFont="1" applyFill="1" applyBorder="1" applyAlignment="1">
      <alignment horizontal="center" vertical="center" wrapText="1"/>
    </xf>
    <xf numFmtId="0" fontId="12" fillId="9" borderId="26" xfId="0" applyFont="1" applyFill="1" applyBorder="1" applyAlignment="1">
      <alignment horizontal="center" vertical="center" wrapText="1"/>
    </xf>
    <xf numFmtId="0" fontId="12" fillId="9" borderId="25" xfId="0" applyFont="1" applyFill="1" applyBorder="1" applyAlignment="1">
      <alignment horizontal="center" vertical="center" wrapText="1"/>
    </xf>
    <xf numFmtId="0" fontId="12" fillId="11" borderId="21" xfId="0" applyFont="1" applyFill="1" applyBorder="1" applyAlignment="1">
      <alignment horizontal="center" vertical="center" wrapText="1"/>
    </xf>
    <xf numFmtId="0" fontId="12" fillId="11" borderId="26" xfId="0" applyFont="1" applyFill="1" applyBorder="1" applyAlignment="1">
      <alignment horizontal="center" vertical="center" wrapText="1"/>
    </xf>
    <xf numFmtId="0" fontId="12" fillId="11" borderId="2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15" fillId="9" borderId="30" xfId="0" applyFont="1" applyFill="1" applyBorder="1" applyAlignment="1">
      <alignment horizontal="center" wrapText="1"/>
    </xf>
    <xf numFmtId="0" fontId="15" fillId="9" borderId="29" xfId="0" applyFont="1" applyFill="1" applyBorder="1" applyAlignment="1">
      <alignment horizontal="center" wrapText="1"/>
    </xf>
    <xf numFmtId="0" fontId="8" fillId="0" borderId="29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2" fillId="6" borderId="31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0" fillId="5" borderId="35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colors>
    <mruColors>
      <color rgb="FFFFFF99"/>
      <color rgb="FF5859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0</xdr:row>
      <xdr:rowOff>104775</xdr:rowOff>
    </xdr:from>
    <xdr:to>
      <xdr:col>8</xdr:col>
      <xdr:colOff>855844</xdr:colOff>
      <xdr:row>3</xdr:row>
      <xdr:rowOff>67101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992C9424-B89C-40A4-B742-37372A3A8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9525" y="104775"/>
          <a:ext cx="5761219" cy="524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87"/>
  <sheetViews>
    <sheetView tabSelected="1" topLeftCell="A40" zoomScaleNormal="100" workbookViewId="0">
      <selection activeCell="A26" sqref="A26:G26"/>
    </sheetView>
  </sheetViews>
  <sheetFormatPr defaultColWidth="9" defaultRowHeight="12.75" x14ac:dyDescent="0.2"/>
  <cols>
    <col min="1" max="1" width="37.5" style="7" bestFit="1" customWidth="1"/>
    <col min="2" max="2" width="7.5" style="40" customWidth="1"/>
    <col min="3" max="3" width="11.25" style="7" customWidth="1"/>
    <col min="4" max="4" width="10.125" style="7" customWidth="1"/>
    <col min="5" max="5" width="13" style="7" customWidth="1"/>
    <col min="6" max="6" width="21.25" style="7" bestFit="1" customWidth="1"/>
    <col min="7" max="7" width="6.5" style="7" customWidth="1"/>
    <col min="8" max="8" width="7.375" style="7" customWidth="1"/>
    <col min="9" max="9" width="11.75" style="7" customWidth="1"/>
    <col min="10" max="16384" width="9" style="7"/>
  </cols>
  <sheetData>
    <row r="2" spans="1:14" customFormat="1" ht="16.5" customHeight="1" x14ac:dyDescent="0.25">
      <c r="A2" s="76" t="s">
        <v>152</v>
      </c>
      <c r="B2" s="67"/>
      <c r="C2" s="67"/>
      <c r="D2" s="67"/>
      <c r="E2" s="67"/>
      <c r="F2" s="67"/>
      <c r="G2" s="67"/>
      <c r="H2" s="74"/>
      <c r="I2" s="74"/>
      <c r="J2" s="74"/>
      <c r="K2" s="74"/>
      <c r="L2" s="74"/>
      <c r="M2" s="74"/>
      <c r="N2" s="74"/>
    </row>
    <row r="3" spans="1:14" customFormat="1" ht="15" customHeight="1" x14ac:dyDescent="0.25">
      <c r="A3" s="76" t="s">
        <v>153</v>
      </c>
      <c r="B3" s="67"/>
      <c r="C3" s="67"/>
      <c r="D3" s="67"/>
      <c r="E3" s="67"/>
      <c r="F3" s="67"/>
      <c r="G3" s="67"/>
      <c r="H3" s="74"/>
      <c r="I3" s="74"/>
      <c r="J3" s="74"/>
      <c r="K3" s="74"/>
      <c r="L3" s="74"/>
      <c r="M3" s="74"/>
      <c r="N3" s="74"/>
    </row>
    <row r="4" spans="1:14" customFormat="1" ht="15.75" customHeight="1" x14ac:dyDescent="0.25">
      <c r="A4" s="76"/>
      <c r="B4" s="67"/>
      <c r="C4" s="67"/>
      <c r="D4" s="67"/>
      <c r="E4" s="67"/>
      <c r="F4" s="67"/>
      <c r="G4" s="67"/>
      <c r="H4" s="74"/>
      <c r="I4" s="74"/>
      <c r="J4" s="74"/>
      <c r="K4" s="74"/>
      <c r="L4" s="74"/>
      <c r="M4" s="74"/>
      <c r="N4" s="74"/>
    </row>
    <row r="5" spans="1:14" customFormat="1" ht="17.25" customHeight="1" x14ac:dyDescent="0.25">
      <c r="A5" s="76"/>
      <c r="B5" s="67"/>
      <c r="C5" s="67"/>
      <c r="D5" s="67"/>
      <c r="E5" s="67"/>
      <c r="F5" s="67"/>
      <c r="G5" s="67"/>
      <c r="H5" s="74"/>
      <c r="I5" s="74"/>
      <c r="J5" s="74"/>
      <c r="K5" s="74"/>
      <c r="L5" s="74"/>
      <c r="M5" s="74"/>
      <c r="N5" s="74"/>
    </row>
    <row r="6" spans="1:14" customFormat="1" ht="37.5" customHeight="1" x14ac:dyDescent="0.25">
      <c r="A6" s="105" t="s">
        <v>72</v>
      </c>
      <c r="B6" s="106"/>
      <c r="C6" s="106"/>
      <c r="D6" s="106"/>
      <c r="E6" s="106"/>
      <c r="F6" s="106"/>
      <c r="G6" s="106"/>
      <c r="H6" s="107"/>
      <c r="I6" s="107"/>
      <c r="J6" s="75"/>
      <c r="K6" s="75"/>
      <c r="L6" s="75"/>
      <c r="M6" s="75"/>
      <c r="N6" s="75"/>
    </row>
    <row r="7" spans="1:14" ht="18.75" customHeight="1" x14ac:dyDescent="0.2">
      <c r="A7" s="57" t="s">
        <v>71</v>
      </c>
      <c r="B7" s="8"/>
      <c r="C7" s="1"/>
      <c r="D7" s="1"/>
      <c r="E7" s="1"/>
      <c r="F7" s="1"/>
      <c r="G7" s="1"/>
      <c r="H7" s="1"/>
      <c r="I7" s="1"/>
    </row>
    <row r="8" spans="1:14" ht="16.5" customHeight="1" x14ac:dyDescent="0.2">
      <c r="A8" s="3"/>
      <c r="B8" s="8"/>
      <c r="C8" s="1"/>
      <c r="D8" s="1"/>
      <c r="E8" s="1"/>
      <c r="F8" s="1"/>
      <c r="G8" s="1"/>
      <c r="H8" s="1"/>
      <c r="I8" s="1"/>
    </row>
    <row r="9" spans="1:14" ht="15" customHeight="1" thickBot="1" x14ac:dyDescent="0.25">
      <c r="A9" s="2" t="s">
        <v>25</v>
      </c>
      <c r="B9" s="8"/>
      <c r="C9" s="1"/>
      <c r="D9" s="1"/>
      <c r="E9" s="1"/>
      <c r="F9" s="1"/>
      <c r="G9" s="1"/>
      <c r="H9" s="1"/>
      <c r="I9" s="1"/>
    </row>
    <row r="10" spans="1:14" ht="26.25" thickBot="1" x14ac:dyDescent="0.25">
      <c r="A10" s="9" t="s">
        <v>0</v>
      </c>
      <c r="B10" s="55" t="s">
        <v>8</v>
      </c>
      <c r="C10" s="112" t="s">
        <v>9</v>
      </c>
      <c r="D10" s="113"/>
      <c r="E10" s="112" t="s">
        <v>5</v>
      </c>
      <c r="F10" s="114"/>
      <c r="G10" s="112" t="s">
        <v>10</v>
      </c>
      <c r="H10" s="113"/>
      <c r="I10" s="10"/>
    </row>
    <row r="11" spans="1:14" ht="13.5" thickBot="1" x14ac:dyDescent="0.25">
      <c r="A11" s="11" t="s">
        <v>11</v>
      </c>
      <c r="B11" s="12"/>
      <c r="C11" s="115" t="s">
        <v>1</v>
      </c>
      <c r="D11" s="121"/>
      <c r="E11" s="115" t="s">
        <v>2</v>
      </c>
      <c r="F11" s="121"/>
      <c r="G11" s="115" t="s">
        <v>22</v>
      </c>
      <c r="H11" s="116"/>
      <c r="I11" s="10"/>
    </row>
    <row r="12" spans="1:14" ht="26.25" thickBot="1" x14ac:dyDescent="0.25">
      <c r="A12" s="13" t="s">
        <v>28</v>
      </c>
      <c r="B12" s="14" t="s">
        <v>12</v>
      </c>
      <c r="C12" s="117">
        <v>0</v>
      </c>
      <c r="D12" s="118"/>
      <c r="E12" s="122">
        <v>0</v>
      </c>
      <c r="F12" s="123"/>
      <c r="G12" s="119">
        <v>0</v>
      </c>
      <c r="H12" s="120"/>
      <c r="I12" s="10"/>
      <c r="N12" s="41"/>
    </row>
    <row r="13" spans="1:14" ht="26.25" thickBot="1" x14ac:dyDescent="0.25">
      <c r="A13" s="13" t="s">
        <v>29</v>
      </c>
      <c r="B13" s="14" t="s">
        <v>12</v>
      </c>
      <c r="C13" s="117">
        <v>0</v>
      </c>
      <c r="D13" s="118"/>
      <c r="E13" s="122">
        <v>0</v>
      </c>
      <c r="F13" s="123"/>
      <c r="G13" s="119">
        <v>0</v>
      </c>
      <c r="H13" s="120"/>
      <c r="I13" s="10"/>
      <c r="N13" s="41"/>
    </row>
    <row r="14" spans="1:14" ht="26.25" thickBot="1" x14ac:dyDescent="0.25">
      <c r="A14" s="13" t="s">
        <v>30</v>
      </c>
      <c r="B14" s="14" t="s">
        <v>12</v>
      </c>
      <c r="C14" s="117">
        <v>0</v>
      </c>
      <c r="D14" s="118"/>
      <c r="E14" s="122">
        <v>0</v>
      </c>
      <c r="F14" s="123"/>
      <c r="G14" s="119">
        <v>0</v>
      </c>
      <c r="H14" s="120"/>
      <c r="I14" s="10"/>
      <c r="N14" s="41"/>
    </row>
    <row r="15" spans="1:14" ht="13.5" thickBot="1" x14ac:dyDescent="0.25">
      <c r="A15" s="15"/>
      <c r="B15" s="16"/>
      <c r="C15" s="138"/>
      <c r="D15" s="139"/>
      <c r="E15" s="122"/>
      <c r="F15" s="123"/>
      <c r="G15" s="119"/>
      <c r="H15" s="120"/>
      <c r="I15" s="10"/>
      <c r="N15" s="41"/>
    </row>
    <row r="16" spans="1:14" ht="15.75" customHeight="1" thickBot="1" x14ac:dyDescent="0.25">
      <c r="A16" s="59" t="s">
        <v>10</v>
      </c>
      <c r="B16" s="60"/>
      <c r="C16" s="61"/>
      <c r="D16" s="61"/>
      <c r="E16" s="61"/>
      <c r="F16" s="62"/>
      <c r="G16" s="127">
        <f>ROUND(SUM(G12:H15),2)</f>
        <v>0</v>
      </c>
      <c r="H16" s="128"/>
      <c r="I16" s="1"/>
    </row>
    <row r="17" spans="1:9" x14ac:dyDescent="0.2">
      <c r="A17" s="18"/>
      <c r="B17" s="17"/>
      <c r="C17" s="18"/>
      <c r="D17" s="18"/>
      <c r="E17" s="18"/>
      <c r="F17" s="18"/>
      <c r="G17" s="19"/>
      <c r="H17" s="19"/>
      <c r="I17" s="1"/>
    </row>
    <row r="18" spans="1:9" ht="18.75" customHeight="1" thickBot="1" x14ac:dyDescent="0.25">
      <c r="A18" s="2" t="s">
        <v>68</v>
      </c>
      <c r="B18" s="8"/>
      <c r="C18" s="1"/>
      <c r="D18" s="1"/>
      <c r="E18" s="1"/>
      <c r="F18" s="1"/>
      <c r="G18" s="1"/>
      <c r="H18" s="1"/>
      <c r="I18" s="1"/>
    </row>
    <row r="19" spans="1:9" ht="39" thickBot="1" x14ac:dyDescent="0.25">
      <c r="A19" s="20" t="s">
        <v>0</v>
      </c>
      <c r="B19" s="56" t="s">
        <v>8</v>
      </c>
      <c r="C19" s="124" t="s">
        <v>9</v>
      </c>
      <c r="D19" s="125"/>
      <c r="E19" s="124" t="s">
        <v>5</v>
      </c>
      <c r="F19" s="126"/>
      <c r="G19" s="58" t="s">
        <v>4</v>
      </c>
      <c r="H19" s="124" t="s">
        <v>10</v>
      </c>
      <c r="I19" s="125"/>
    </row>
    <row r="20" spans="1:9" ht="13.5" thickBot="1" x14ac:dyDescent="0.25">
      <c r="A20" s="11" t="s">
        <v>13</v>
      </c>
      <c r="B20" s="12"/>
      <c r="C20" s="129" t="s">
        <v>1</v>
      </c>
      <c r="D20" s="129"/>
      <c r="E20" s="129" t="s">
        <v>2</v>
      </c>
      <c r="F20" s="129"/>
      <c r="G20" s="12" t="s">
        <v>3</v>
      </c>
      <c r="H20" s="115" t="s">
        <v>6</v>
      </c>
      <c r="I20" s="116"/>
    </row>
    <row r="21" spans="1:9" ht="26.25" thickBot="1" x14ac:dyDescent="0.25">
      <c r="A21" s="13" t="s">
        <v>31</v>
      </c>
      <c r="B21" s="14" t="s">
        <v>12</v>
      </c>
      <c r="C21" s="117">
        <v>0</v>
      </c>
      <c r="D21" s="118"/>
      <c r="E21" s="122">
        <v>22</v>
      </c>
      <c r="F21" s="131"/>
      <c r="G21" s="21">
        <v>24</v>
      </c>
      <c r="H21" s="119">
        <f>ROUND(C21,2)*E21*G21</f>
        <v>0</v>
      </c>
      <c r="I21" s="120"/>
    </row>
    <row r="22" spans="1:9" ht="26.25" thickBot="1" x14ac:dyDescent="0.25">
      <c r="A22" s="13" t="s">
        <v>32</v>
      </c>
      <c r="B22" s="14" t="s">
        <v>12</v>
      </c>
      <c r="C22" s="117">
        <v>0</v>
      </c>
      <c r="D22" s="118"/>
      <c r="E22" s="122">
        <v>22</v>
      </c>
      <c r="F22" s="131"/>
      <c r="G22" s="21">
        <v>24</v>
      </c>
      <c r="H22" s="119">
        <f>ROUND(C22,2)*E22*G22</f>
        <v>0</v>
      </c>
      <c r="I22" s="120"/>
    </row>
    <row r="23" spans="1:9" ht="26.25" thickBot="1" x14ac:dyDescent="0.25">
      <c r="A23" s="13" t="s">
        <v>33</v>
      </c>
      <c r="B23" s="14" t="s">
        <v>12</v>
      </c>
      <c r="C23" s="117">
        <v>0</v>
      </c>
      <c r="D23" s="118"/>
      <c r="E23" s="122">
        <v>20</v>
      </c>
      <c r="F23" s="131"/>
      <c r="G23" s="21">
        <v>24</v>
      </c>
      <c r="H23" s="119">
        <f>ROUND(C23,2)*E23*G23</f>
        <v>0</v>
      </c>
      <c r="I23" s="120"/>
    </row>
    <row r="24" spans="1:9" ht="13.5" thickBot="1" x14ac:dyDescent="0.25">
      <c r="A24" s="15"/>
      <c r="B24" s="16"/>
      <c r="C24" s="138"/>
      <c r="D24" s="139"/>
      <c r="E24" s="122"/>
      <c r="F24" s="131"/>
      <c r="G24" s="21"/>
      <c r="H24" s="119"/>
      <c r="I24" s="120"/>
    </row>
    <row r="25" spans="1:9" ht="19.5" customHeight="1" thickBot="1" x14ac:dyDescent="0.25">
      <c r="A25" s="150" t="s">
        <v>10</v>
      </c>
      <c r="B25" s="151"/>
      <c r="C25" s="151"/>
      <c r="D25" s="151"/>
      <c r="E25" s="151"/>
      <c r="F25" s="151"/>
      <c r="G25" s="151"/>
      <c r="H25" s="152"/>
      <c r="I25" s="63">
        <f>ROUND(SUM(H21:I24),2)</f>
        <v>0</v>
      </c>
    </row>
    <row r="26" spans="1:9" ht="27" customHeight="1" x14ac:dyDescent="0.2">
      <c r="A26" s="132"/>
      <c r="B26" s="132"/>
      <c r="C26" s="132"/>
      <c r="D26" s="132"/>
      <c r="E26" s="132"/>
      <c r="F26" s="132"/>
      <c r="G26" s="132"/>
      <c r="H26" s="22"/>
      <c r="I26" s="22"/>
    </row>
    <row r="27" spans="1:9" ht="27" customHeight="1" x14ac:dyDescent="0.2">
      <c r="A27" s="83"/>
      <c r="B27" s="83"/>
      <c r="C27" s="83"/>
      <c r="D27" s="83"/>
      <c r="E27" s="83"/>
      <c r="F27" s="83"/>
      <c r="G27" s="83"/>
      <c r="H27" s="22"/>
      <c r="I27" s="22"/>
    </row>
    <row r="28" spans="1:9" ht="17.25" customHeight="1" thickBot="1" x14ac:dyDescent="0.25">
      <c r="A28" s="135" t="s">
        <v>69</v>
      </c>
      <c r="B28" s="135"/>
      <c r="C28" s="135"/>
      <c r="D28" s="135"/>
      <c r="E28" s="135"/>
      <c r="F28" s="135"/>
      <c r="G28" s="135"/>
      <c r="H28" s="23"/>
      <c r="I28" s="23"/>
    </row>
    <row r="29" spans="1:9" x14ac:dyDescent="0.2">
      <c r="A29" s="136" t="s">
        <v>0</v>
      </c>
      <c r="B29" s="140" t="s">
        <v>8</v>
      </c>
      <c r="C29" s="142" t="s">
        <v>9</v>
      </c>
      <c r="D29" s="143"/>
      <c r="E29" s="142" t="s">
        <v>5</v>
      </c>
      <c r="F29" s="146"/>
      <c r="G29" s="140" t="s">
        <v>4</v>
      </c>
      <c r="H29" s="142" t="s">
        <v>10</v>
      </c>
      <c r="I29" s="143"/>
    </row>
    <row r="30" spans="1:9" ht="13.5" thickBot="1" x14ac:dyDescent="0.25">
      <c r="A30" s="137"/>
      <c r="B30" s="141"/>
      <c r="C30" s="144"/>
      <c r="D30" s="145"/>
      <c r="E30" s="144"/>
      <c r="F30" s="147"/>
      <c r="G30" s="141"/>
      <c r="H30" s="144"/>
      <c r="I30" s="145"/>
    </row>
    <row r="31" spans="1:9" ht="13.5" thickBot="1" x14ac:dyDescent="0.25">
      <c r="A31" s="153" t="s">
        <v>49</v>
      </c>
      <c r="B31" s="154"/>
      <c r="C31" s="154"/>
      <c r="D31" s="154"/>
      <c r="E31" s="154"/>
      <c r="F31" s="154"/>
      <c r="G31" s="154"/>
      <c r="H31" s="154"/>
      <c r="I31" s="155"/>
    </row>
    <row r="32" spans="1:9" ht="16.5" customHeight="1" thickBot="1" x14ac:dyDescent="0.25">
      <c r="A32" s="148" t="s">
        <v>50</v>
      </c>
      <c r="B32" s="149"/>
      <c r="C32" s="115" t="s">
        <v>1</v>
      </c>
      <c r="D32" s="130"/>
      <c r="E32" s="121" t="s">
        <v>2</v>
      </c>
      <c r="F32" s="134"/>
      <c r="G32" s="12" t="s">
        <v>3</v>
      </c>
      <c r="H32" s="115" t="s">
        <v>6</v>
      </c>
      <c r="I32" s="116"/>
    </row>
    <row r="33" spans="1:9" ht="16.5" customHeight="1" thickBot="1" x14ac:dyDescent="0.25">
      <c r="A33" s="24" t="s">
        <v>51</v>
      </c>
      <c r="B33" s="14" t="s">
        <v>15</v>
      </c>
      <c r="C33" s="117">
        <v>0</v>
      </c>
      <c r="D33" s="118"/>
      <c r="E33" s="122">
        <v>100</v>
      </c>
      <c r="F33" s="133"/>
      <c r="G33" s="25">
        <v>24</v>
      </c>
      <c r="H33" s="119">
        <f>ROUND(C33,2)*E33*G33</f>
        <v>0</v>
      </c>
      <c r="I33" s="120"/>
    </row>
    <row r="34" spans="1:9" ht="13.5" thickBot="1" x14ac:dyDescent="0.25">
      <c r="A34" s="42" t="s">
        <v>52</v>
      </c>
      <c r="B34" s="14" t="s">
        <v>15</v>
      </c>
      <c r="C34" s="117">
        <v>0</v>
      </c>
      <c r="D34" s="118"/>
      <c r="E34" s="122">
        <v>100</v>
      </c>
      <c r="F34" s="133"/>
      <c r="G34" s="25">
        <v>24</v>
      </c>
      <c r="H34" s="119">
        <f>ROUND(C34,2)*E34*G34</f>
        <v>0</v>
      </c>
      <c r="I34" s="120"/>
    </row>
    <row r="35" spans="1:9" ht="21" customHeight="1" thickBot="1" x14ac:dyDescent="0.25">
      <c r="A35" s="153" t="s">
        <v>10</v>
      </c>
      <c r="B35" s="154"/>
      <c r="C35" s="154"/>
      <c r="D35" s="154"/>
      <c r="E35" s="154"/>
      <c r="F35" s="154"/>
      <c r="G35" s="155"/>
      <c r="H35" s="119">
        <f>ROUND(SUM(H33:I34),2)</f>
        <v>0</v>
      </c>
      <c r="I35" s="120"/>
    </row>
    <row r="36" spans="1:9" ht="13.5" thickBot="1" x14ac:dyDescent="0.25">
      <c r="A36" s="153" t="s">
        <v>53</v>
      </c>
      <c r="B36" s="154"/>
      <c r="C36" s="154"/>
      <c r="D36" s="154"/>
      <c r="E36" s="154"/>
      <c r="F36" s="154"/>
      <c r="G36" s="154"/>
      <c r="H36" s="154"/>
      <c r="I36" s="155"/>
    </row>
    <row r="37" spans="1:9" ht="13.5" thickBot="1" x14ac:dyDescent="0.25">
      <c r="A37" s="24" t="s">
        <v>51</v>
      </c>
      <c r="B37" s="14" t="s">
        <v>15</v>
      </c>
      <c r="C37" s="117">
        <v>0</v>
      </c>
      <c r="D37" s="118"/>
      <c r="E37" s="122">
        <v>100</v>
      </c>
      <c r="F37" s="133"/>
      <c r="G37" s="25">
        <v>24</v>
      </c>
      <c r="H37" s="119">
        <f>ROUND(C37,2)*E37*G37</f>
        <v>0</v>
      </c>
      <c r="I37" s="120"/>
    </row>
    <row r="38" spans="1:9" ht="13.5" thickBot="1" x14ac:dyDescent="0.25">
      <c r="A38" s="42" t="s">
        <v>52</v>
      </c>
      <c r="B38" s="14" t="s">
        <v>15</v>
      </c>
      <c r="C38" s="117">
        <v>0</v>
      </c>
      <c r="D38" s="118"/>
      <c r="E38" s="122">
        <v>100</v>
      </c>
      <c r="F38" s="133"/>
      <c r="G38" s="25">
        <v>24</v>
      </c>
      <c r="H38" s="119">
        <f>ROUND(C38,2)*E38*G38</f>
        <v>0</v>
      </c>
      <c r="I38" s="120"/>
    </row>
    <row r="39" spans="1:9" ht="21" customHeight="1" thickBot="1" x14ac:dyDescent="0.25">
      <c r="A39" s="163" t="s">
        <v>10</v>
      </c>
      <c r="B39" s="164"/>
      <c r="C39" s="164"/>
      <c r="D39" s="164"/>
      <c r="E39" s="164"/>
      <c r="F39" s="164"/>
      <c r="G39" s="165"/>
      <c r="H39" s="166">
        <f>ROUND(SUM(H37:I38),2)</f>
        <v>0</v>
      </c>
      <c r="I39" s="167"/>
    </row>
    <row r="40" spans="1:9" ht="13.5" thickBot="1" x14ac:dyDescent="0.25">
      <c r="A40" s="153" t="s">
        <v>16</v>
      </c>
      <c r="B40" s="154"/>
      <c r="C40" s="154"/>
      <c r="D40" s="154"/>
      <c r="E40" s="154"/>
      <c r="F40" s="154"/>
      <c r="G40" s="154"/>
      <c r="H40" s="154"/>
      <c r="I40" s="168"/>
    </row>
    <row r="41" spans="1:9" ht="13.5" thickBot="1" x14ac:dyDescent="0.25">
      <c r="A41" s="26" t="s">
        <v>35</v>
      </c>
      <c r="B41" s="14" t="s">
        <v>15</v>
      </c>
      <c r="C41" s="117">
        <v>0</v>
      </c>
      <c r="D41" s="118"/>
      <c r="E41" s="122">
        <v>100</v>
      </c>
      <c r="F41" s="133"/>
      <c r="G41" s="25">
        <v>24</v>
      </c>
      <c r="H41" s="119">
        <f>ROUND(C41,2)*E41*G41</f>
        <v>0</v>
      </c>
      <c r="I41" s="169"/>
    </row>
    <row r="42" spans="1:9" ht="21" customHeight="1" thickBot="1" x14ac:dyDescent="0.25">
      <c r="A42" s="153" t="s">
        <v>17</v>
      </c>
      <c r="B42" s="154"/>
      <c r="C42" s="154"/>
      <c r="D42" s="154"/>
      <c r="E42" s="154"/>
      <c r="F42" s="154"/>
      <c r="G42" s="155"/>
      <c r="H42" s="119">
        <f>ROUND(SUM(H41:I41),2)</f>
        <v>0</v>
      </c>
      <c r="I42" s="120"/>
    </row>
    <row r="43" spans="1:9" ht="13.5" thickBot="1" x14ac:dyDescent="0.25">
      <c r="A43" s="160" t="s">
        <v>18</v>
      </c>
      <c r="B43" s="161"/>
      <c r="C43" s="161"/>
      <c r="D43" s="161"/>
      <c r="E43" s="161"/>
      <c r="F43" s="161"/>
      <c r="G43" s="161"/>
      <c r="H43" s="161"/>
      <c r="I43" s="162"/>
    </row>
    <row r="44" spans="1:9" ht="13.5" thickBot="1" x14ac:dyDescent="0.25">
      <c r="A44" s="26" t="s">
        <v>34</v>
      </c>
      <c r="B44" s="14" t="s">
        <v>15</v>
      </c>
      <c r="C44" s="117">
        <v>0</v>
      </c>
      <c r="D44" s="118"/>
      <c r="E44" s="122">
        <v>100</v>
      </c>
      <c r="F44" s="133"/>
      <c r="G44" s="25">
        <v>24</v>
      </c>
      <c r="H44" s="119">
        <f>ROUND(C44,2)*E44*G44</f>
        <v>0</v>
      </c>
      <c r="I44" s="120"/>
    </row>
    <row r="45" spans="1:9" ht="21" customHeight="1" thickBot="1" x14ac:dyDescent="0.25">
      <c r="A45" s="153" t="s">
        <v>17</v>
      </c>
      <c r="B45" s="154"/>
      <c r="C45" s="154"/>
      <c r="D45" s="154"/>
      <c r="E45" s="154"/>
      <c r="F45" s="154"/>
      <c r="G45" s="155"/>
      <c r="H45" s="119">
        <f>ROUND(SUM(H44:I44),2)</f>
        <v>0</v>
      </c>
      <c r="I45" s="120"/>
    </row>
    <row r="46" spans="1:9" ht="13.5" thickBot="1" x14ac:dyDescent="0.25">
      <c r="A46" s="153" t="s">
        <v>19</v>
      </c>
      <c r="B46" s="154"/>
      <c r="C46" s="154"/>
      <c r="D46" s="154"/>
      <c r="E46" s="154"/>
      <c r="F46" s="154"/>
      <c r="G46" s="154"/>
      <c r="H46" s="154"/>
      <c r="I46" s="155"/>
    </row>
    <row r="47" spans="1:9" ht="13.5" thickBot="1" x14ac:dyDescent="0.25">
      <c r="A47" s="26" t="s">
        <v>54</v>
      </c>
      <c r="B47" s="14" t="s">
        <v>12</v>
      </c>
      <c r="C47" s="117">
        <v>0</v>
      </c>
      <c r="D47" s="118"/>
      <c r="E47" s="122">
        <v>100</v>
      </c>
      <c r="F47" s="133"/>
      <c r="G47" s="25">
        <v>24</v>
      </c>
      <c r="H47" s="119">
        <v>0</v>
      </c>
      <c r="I47" s="120"/>
    </row>
    <row r="48" spans="1:9" ht="13.5" thickBot="1" x14ac:dyDescent="0.25">
      <c r="A48" s="26" t="s">
        <v>36</v>
      </c>
      <c r="B48" s="14" t="s">
        <v>12</v>
      </c>
      <c r="C48" s="117">
        <v>0</v>
      </c>
      <c r="D48" s="118"/>
      <c r="E48" s="122">
        <v>100</v>
      </c>
      <c r="F48" s="133"/>
      <c r="G48" s="25">
        <v>24</v>
      </c>
      <c r="H48" s="119">
        <f>ROUND(C48,2)*E48*G48</f>
        <v>0</v>
      </c>
      <c r="I48" s="120"/>
    </row>
    <row r="49" spans="1:9" ht="13.5" thickBot="1" x14ac:dyDescent="0.25">
      <c r="A49" s="174" t="s">
        <v>20</v>
      </c>
      <c r="B49" s="175"/>
      <c r="C49" s="175"/>
      <c r="D49" s="175"/>
      <c r="E49" s="175"/>
      <c r="F49" s="175"/>
      <c r="G49" s="176"/>
      <c r="H49" s="119">
        <f>ROUND(SUM(H47:I48),2)</f>
        <v>0</v>
      </c>
      <c r="I49" s="120"/>
    </row>
    <row r="50" spans="1:9" ht="13.5" thickBot="1" x14ac:dyDescent="0.25">
      <c r="A50" s="170" t="s">
        <v>24</v>
      </c>
      <c r="B50" s="171"/>
      <c r="C50" s="171"/>
      <c r="D50" s="171"/>
      <c r="E50" s="171"/>
      <c r="F50" s="171"/>
      <c r="G50" s="171"/>
      <c r="H50" s="171"/>
      <c r="I50" s="177"/>
    </row>
    <row r="51" spans="1:9" ht="13.5" thickBot="1" x14ac:dyDescent="0.25">
      <c r="A51" s="5" t="s">
        <v>55</v>
      </c>
      <c r="B51" s="6" t="s">
        <v>27</v>
      </c>
      <c r="C51" s="117">
        <v>0</v>
      </c>
      <c r="D51" s="118"/>
      <c r="E51" s="122">
        <v>1000</v>
      </c>
      <c r="F51" s="133"/>
      <c r="G51" s="27">
        <v>24</v>
      </c>
      <c r="H51" s="172">
        <f>ROUND(C51,2)*E51*G51</f>
        <v>0</v>
      </c>
      <c r="I51" s="173"/>
    </row>
    <row r="52" spans="1:9" ht="13.5" thickBot="1" x14ac:dyDescent="0.25">
      <c r="A52" s="5" t="s">
        <v>37</v>
      </c>
      <c r="B52" s="6" t="s">
        <v>27</v>
      </c>
      <c r="C52" s="117">
        <v>0</v>
      </c>
      <c r="D52" s="118"/>
      <c r="E52" s="122">
        <v>1000</v>
      </c>
      <c r="F52" s="133"/>
      <c r="G52" s="27">
        <v>24</v>
      </c>
      <c r="H52" s="172">
        <f>ROUND(C52,2)*E52*G52</f>
        <v>0</v>
      </c>
      <c r="I52" s="173"/>
    </row>
    <row r="53" spans="1:9" ht="15.75" customHeight="1" thickBot="1" x14ac:dyDescent="0.25">
      <c r="A53" s="170" t="s">
        <v>10</v>
      </c>
      <c r="B53" s="171"/>
      <c r="C53" s="171"/>
      <c r="D53" s="171"/>
      <c r="E53" s="171"/>
      <c r="F53" s="171"/>
      <c r="G53" s="171"/>
      <c r="H53" s="172">
        <f>ROUND(SUM(H51:I52),2)</f>
        <v>0</v>
      </c>
      <c r="I53" s="173"/>
    </row>
    <row r="54" spans="1:9" ht="19.5" customHeight="1" thickBot="1" x14ac:dyDescent="0.25">
      <c r="A54" s="158" t="s">
        <v>21</v>
      </c>
      <c r="B54" s="159"/>
      <c r="C54" s="159"/>
      <c r="D54" s="159"/>
      <c r="E54" s="159"/>
      <c r="F54" s="159"/>
      <c r="G54" s="159"/>
      <c r="H54" s="152"/>
      <c r="I54" s="63">
        <f>ROUND(H35+H39+H42+H45+H49+H53,2)</f>
        <v>0</v>
      </c>
    </row>
    <row r="55" spans="1:9" ht="26.25" customHeight="1" x14ac:dyDescent="0.2">
      <c r="A55" s="28"/>
      <c r="B55" s="29"/>
      <c r="C55" s="28"/>
      <c r="D55" s="28"/>
      <c r="E55" s="28"/>
      <c r="F55" s="28"/>
      <c r="G55" s="28"/>
      <c r="H55" s="30"/>
      <c r="I55" s="31"/>
    </row>
    <row r="56" spans="1:9" ht="26.25" customHeight="1" x14ac:dyDescent="0.2">
      <c r="A56" s="28"/>
      <c r="B56" s="29"/>
      <c r="C56" s="28"/>
      <c r="D56" s="28"/>
      <c r="E56" s="28"/>
      <c r="F56" s="28"/>
      <c r="G56" s="28"/>
      <c r="H56" s="30"/>
      <c r="I56" s="31"/>
    </row>
    <row r="57" spans="1:9" ht="47.25" customHeight="1" x14ac:dyDescent="0.2">
      <c r="A57" s="28"/>
      <c r="B57" s="29"/>
      <c r="C57" s="28"/>
      <c r="D57" s="28"/>
      <c r="E57" s="28"/>
      <c r="F57" s="28"/>
      <c r="G57" s="28"/>
      <c r="H57" s="30"/>
      <c r="I57" s="31"/>
    </row>
    <row r="58" spans="1:9" ht="13.5" thickBot="1" x14ac:dyDescent="0.25">
      <c r="A58" s="2" t="s">
        <v>70</v>
      </c>
      <c r="B58" s="8"/>
      <c r="C58" s="1"/>
      <c r="D58" s="1"/>
      <c r="E58" s="1"/>
      <c r="F58" s="1"/>
      <c r="G58" s="1"/>
      <c r="H58" s="1"/>
      <c r="I58" s="1"/>
    </row>
    <row r="59" spans="1:9" ht="26.25" thickBot="1" x14ac:dyDescent="0.3">
      <c r="A59" s="32" t="s">
        <v>0</v>
      </c>
      <c r="B59" s="56" t="s">
        <v>8</v>
      </c>
      <c r="C59" s="56" t="s">
        <v>9</v>
      </c>
      <c r="D59" s="56" t="s">
        <v>26</v>
      </c>
      <c r="E59" s="33" t="s">
        <v>10</v>
      </c>
      <c r="F59" s="108" t="s">
        <v>56</v>
      </c>
      <c r="G59" s="104"/>
      <c r="H59" s="104"/>
      <c r="I59" s="104"/>
    </row>
    <row r="60" spans="1:9" ht="16.5" thickBot="1" x14ac:dyDescent="0.3">
      <c r="A60" s="26"/>
      <c r="B60" s="34"/>
      <c r="C60" s="12" t="s">
        <v>1</v>
      </c>
      <c r="D60" s="12" t="s">
        <v>2</v>
      </c>
      <c r="E60" s="69" t="s">
        <v>22</v>
      </c>
      <c r="F60" s="103"/>
      <c r="G60" s="104"/>
      <c r="H60" s="104"/>
      <c r="I60" s="104"/>
    </row>
    <row r="61" spans="1:9" ht="16.5" thickBot="1" x14ac:dyDescent="0.3">
      <c r="A61" s="26" t="s">
        <v>149</v>
      </c>
      <c r="B61" s="34" t="s">
        <v>23</v>
      </c>
      <c r="C61" s="77">
        <v>0</v>
      </c>
      <c r="D61" s="78">
        <v>6</v>
      </c>
      <c r="E61" s="73">
        <f>C61*D61</f>
        <v>0</v>
      </c>
      <c r="F61" s="109"/>
      <c r="G61" s="110"/>
      <c r="H61" s="110"/>
      <c r="I61" s="111"/>
    </row>
    <row r="62" spans="1:9" ht="16.5" thickBot="1" x14ac:dyDescent="0.3">
      <c r="A62" s="26" t="s">
        <v>150</v>
      </c>
      <c r="B62" s="34" t="s">
        <v>23</v>
      </c>
      <c r="C62" s="77">
        <v>0</v>
      </c>
      <c r="D62" s="78">
        <v>4</v>
      </c>
      <c r="E62" s="73">
        <f>C62*D62</f>
        <v>0</v>
      </c>
      <c r="F62" s="109"/>
      <c r="G62" s="110"/>
      <c r="H62" s="110"/>
      <c r="I62" s="111"/>
    </row>
    <row r="63" spans="1:9" ht="16.5" thickBot="1" x14ac:dyDescent="0.3">
      <c r="A63" s="26" t="s">
        <v>151</v>
      </c>
      <c r="B63" s="34" t="s">
        <v>23</v>
      </c>
      <c r="C63" s="77">
        <v>0</v>
      </c>
      <c r="D63" s="78">
        <v>10</v>
      </c>
      <c r="E63" s="73">
        <f>C63*D63</f>
        <v>0</v>
      </c>
      <c r="F63" s="109"/>
      <c r="G63" s="110"/>
      <c r="H63" s="110"/>
      <c r="I63" s="111"/>
    </row>
    <row r="64" spans="1:9" ht="16.5" thickBot="1" x14ac:dyDescent="0.3">
      <c r="A64" s="26" t="s">
        <v>148</v>
      </c>
      <c r="B64" s="34" t="s">
        <v>23</v>
      </c>
      <c r="C64" s="77">
        <v>0</v>
      </c>
      <c r="D64" s="78">
        <v>44</v>
      </c>
      <c r="E64" s="73">
        <f>C64*D64</f>
        <v>0</v>
      </c>
      <c r="F64" s="109"/>
      <c r="G64" s="110"/>
      <c r="H64" s="110"/>
      <c r="I64" s="111"/>
    </row>
    <row r="65" spans="1:9" ht="16.5" thickBot="1" x14ac:dyDescent="0.3">
      <c r="A65" s="26"/>
      <c r="B65" s="37"/>
      <c r="C65" s="35"/>
      <c r="D65" s="36"/>
      <c r="E65" s="68"/>
      <c r="F65" s="103"/>
      <c r="G65" s="104"/>
      <c r="H65" s="104"/>
      <c r="I65" s="104"/>
    </row>
    <row r="66" spans="1:9" ht="16.5" customHeight="1" thickBot="1" x14ac:dyDescent="0.3">
      <c r="A66" s="150" t="s">
        <v>10</v>
      </c>
      <c r="B66" s="151"/>
      <c r="C66" s="156"/>
      <c r="D66" s="157"/>
      <c r="E66" s="70">
        <f>ROUND(SUM(E61:E65),2)</f>
        <v>0</v>
      </c>
      <c r="F66" s="103"/>
      <c r="G66" s="104"/>
      <c r="H66" s="104"/>
      <c r="I66" s="104"/>
    </row>
    <row r="67" spans="1:9" ht="16.5" customHeight="1" x14ac:dyDescent="0.25">
      <c r="A67" s="102"/>
      <c r="B67" s="43"/>
      <c r="C67" s="43"/>
      <c r="D67" s="43"/>
      <c r="E67" s="43"/>
      <c r="F67" s="43"/>
      <c r="G67" s="43"/>
      <c r="H67" s="43"/>
      <c r="I67" s="1"/>
    </row>
    <row r="68" spans="1:9" ht="16.5" customHeight="1" x14ac:dyDescent="0.25">
      <c r="A68" s="43"/>
      <c r="B68" s="43"/>
      <c r="C68" s="43"/>
      <c r="D68" s="43"/>
      <c r="E68" s="43"/>
      <c r="F68" s="43"/>
      <c r="G68" s="43"/>
      <c r="H68" s="43"/>
      <c r="I68" s="1"/>
    </row>
    <row r="69" spans="1:9" x14ac:dyDescent="0.2">
      <c r="A69" s="38"/>
      <c r="B69" s="29"/>
      <c r="C69" s="38"/>
      <c r="D69" s="38"/>
      <c r="E69" s="31"/>
      <c r="F69" s="1"/>
      <c r="G69" s="1"/>
      <c r="H69" s="1"/>
      <c r="I69" s="1"/>
    </row>
    <row r="70" spans="1:9" x14ac:dyDescent="0.2">
      <c r="A70" s="4"/>
      <c r="B70" s="8"/>
      <c r="C70" s="1"/>
      <c r="D70" s="1"/>
      <c r="E70" s="1"/>
      <c r="F70" s="1"/>
      <c r="G70" s="1"/>
      <c r="H70" s="1"/>
      <c r="I70" s="1"/>
    </row>
    <row r="71" spans="1:9" ht="12.75" customHeight="1" x14ac:dyDescent="0.2">
      <c r="B71" s="7"/>
      <c r="G71" s="1"/>
      <c r="H71" s="1"/>
      <c r="I71" s="1"/>
    </row>
    <row r="72" spans="1:9" ht="16.5" customHeight="1" x14ac:dyDescent="0.2">
      <c r="B72" s="7"/>
      <c r="G72" s="1"/>
      <c r="H72" s="1"/>
      <c r="I72" s="1"/>
    </row>
    <row r="73" spans="1:9" ht="16.5" customHeight="1" x14ac:dyDescent="0.2">
      <c r="B73" s="7"/>
      <c r="G73" s="1"/>
      <c r="H73" s="1"/>
      <c r="I73" s="1"/>
    </row>
    <row r="74" spans="1:9" ht="16.5" customHeight="1" x14ac:dyDescent="0.2">
      <c r="B74" s="7"/>
      <c r="G74" s="1"/>
      <c r="H74" s="1"/>
      <c r="I74" s="1"/>
    </row>
    <row r="75" spans="1:9" ht="16.5" customHeight="1" x14ac:dyDescent="0.2">
      <c r="B75" s="7"/>
      <c r="G75" s="1"/>
      <c r="H75" s="1"/>
      <c r="I75" s="1"/>
    </row>
    <row r="76" spans="1:9" ht="16.5" customHeight="1" x14ac:dyDescent="0.2">
      <c r="B76" s="7"/>
      <c r="G76" s="1"/>
      <c r="H76" s="1"/>
      <c r="I76" s="1"/>
    </row>
    <row r="77" spans="1:9" x14ac:dyDescent="0.2">
      <c r="B77" s="7"/>
      <c r="G77" s="1"/>
      <c r="H77" s="1"/>
      <c r="I77" s="1"/>
    </row>
    <row r="78" spans="1:9" ht="12.75" customHeight="1" x14ac:dyDescent="0.2">
      <c r="B78" s="7"/>
      <c r="G78" s="1"/>
      <c r="H78" s="1"/>
      <c r="I78" s="1"/>
    </row>
    <row r="79" spans="1:9" x14ac:dyDescent="0.2">
      <c r="B79" s="7"/>
      <c r="G79" s="1"/>
      <c r="H79" s="1"/>
      <c r="I79" s="1"/>
    </row>
    <row r="80" spans="1:9" ht="13.5" customHeight="1" x14ac:dyDescent="0.2">
      <c r="B80" s="7"/>
      <c r="G80" s="1"/>
      <c r="H80" s="1"/>
      <c r="I80" s="1"/>
    </row>
    <row r="81" spans="1:9" x14ac:dyDescent="0.2">
      <c r="B81" s="7"/>
      <c r="G81" s="1"/>
      <c r="H81" s="1"/>
      <c r="I81" s="1"/>
    </row>
    <row r="82" spans="1:9" x14ac:dyDescent="0.2">
      <c r="B82" s="7"/>
      <c r="G82" s="1"/>
      <c r="H82" s="1"/>
      <c r="I82" s="1"/>
    </row>
    <row r="83" spans="1:9" ht="17.25" customHeight="1" x14ac:dyDescent="0.2">
      <c r="B83" s="7"/>
      <c r="G83" s="1"/>
      <c r="H83" s="1"/>
      <c r="I83" s="1"/>
    </row>
    <row r="84" spans="1:9" x14ac:dyDescent="0.2">
      <c r="A84" s="38"/>
      <c r="B84" s="29"/>
      <c r="C84" s="38"/>
      <c r="D84" s="38"/>
      <c r="E84" s="39"/>
      <c r="F84" s="79"/>
      <c r="G84" s="1"/>
      <c r="H84" s="1"/>
      <c r="I84" s="1"/>
    </row>
    <row r="85" spans="1:9" x14ac:dyDescent="0.2">
      <c r="A85" s="1"/>
      <c r="B85" s="8"/>
      <c r="C85" s="1"/>
      <c r="D85" s="1"/>
      <c r="E85" s="1"/>
      <c r="F85" s="79"/>
      <c r="G85" s="1"/>
      <c r="H85" s="1"/>
      <c r="I85" s="1"/>
    </row>
    <row r="86" spans="1:9" x14ac:dyDescent="0.2">
      <c r="A86" s="50"/>
      <c r="B86" s="51"/>
      <c r="C86" s="52"/>
      <c r="D86" s="53"/>
      <c r="E86" s="54"/>
      <c r="F86" s="39"/>
      <c r="G86" s="1"/>
      <c r="H86" s="1"/>
      <c r="I86" s="1"/>
    </row>
    <row r="87" spans="1:9" x14ac:dyDescent="0.2">
      <c r="A87" s="1"/>
      <c r="B87" s="8"/>
      <c r="C87" s="1"/>
      <c r="D87" s="1"/>
      <c r="E87" s="1"/>
      <c r="F87" s="1"/>
      <c r="G87" s="1"/>
      <c r="H87" s="1"/>
      <c r="I87" s="1"/>
    </row>
  </sheetData>
  <sheetProtection selectLockedCells="1"/>
  <mergeCells count="109">
    <mergeCell ref="H33:I33"/>
    <mergeCell ref="C34:D34"/>
    <mergeCell ref="E34:F34"/>
    <mergeCell ref="C48:D48"/>
    <mergeCell ref="E48:F48"/>
    <mergeCell ref="H48:I48"/>
    <mergeCell ref="H53:I53"/>
    <mergeCell ref="H45:I45"/>
    <mergeCell ref="A46:I46"/>
    <mergeCell ref="C47:D47"/>
    <mergeCell ref="E47:F47"/>
    <mergeCell ref="H47:I47"/>
    <mergeCell ref="H51:I51"/>
    <mergeCell ref="H52:I52"/>
    <mergeCell ref="A45:G45"/>
    <mergeCell ref="H34:I34"/>
    <mergeCell ref="C33:D33"/>
    <mergeCell ref="E33:F33"/>
    <mergeCell ref="A49:G49"/>
    <mergeCell ref="A50:I50"/>
    <mergeCell ref="C51:D51"/>
    <mergeCell ref="E51:F51"/>
    <mergeCell ref="C44:D44"/>
    <mergeCell ref="A66:D66"/>
    <mergeCell ref="C52:D52"/>
    <mergeCell ref="E52:F52"/>
    <mergeCell ref="A54:H54"/>
    <mergeCell ref="A35:G35"/>
    <mergeCell ref="H35:I35"/>
    <mergeCell ref="A36:I36"/>
    <mergeCell ref="C37:D37"/>
    <mergeCell ref="E37:F37"/>
    <mergeCell ref="H37:I37"/>
    <mergeCell ref="C38:D38"/>
    <mergeCell ref="E38:F38"/>
    <mergeCell ref="H38:I38"/>
    <mergeCell ref="A43:I43"/>
    <mergeCell ref="A39:G39"/>
    <mergeCell ref="H39:I39"/>
    <mergeCell ref="A40:I40"/>
    <mergeCell ref="A42:G42"/>
    <mergeCell ref="C41:D41"/>
    <mergeCell ref="E41:F41"/>
    <mergeCell ref="H41:I41"/>
    <mergeCell ref="H42:I42"/>
    <mergeCell ref="A53:G53"/>
    <mergeCell ref="H49:I49"/>
    <mergeCell ref="E44:F44"/>
    <mergeCell ref="H44:I44"/>
    <mergeCell ref="E32:F32"/>
    <mergeCell ref="A28:G28"/>
    <mergeCell ref="A29:A30"/>
    <mergeCell ref="C15:D15"/>
    <mergeCell ref="G15:H15"/>
    <mergeCell ref="B29:B30"/>
    <mergeCell ref="C29:D30"/>
    <mergeCell ref="E29:F30"/>
    <mergeCell ref="G29:G30"/>
    <mergeCell ref="H29:I30"/>
    <mergeCell ref="C23:D23"/>
    <mergeCell ref="H23:I23"/>
    <mergeCell ref="C24:D24"/>
    <mergeCell ref="H24:I24"/>
    <mergeCell ref="E23:F23"/>
    <mergeCell ref="E24:F24"/>
    <mergeCell ref="E20:F20"/>
    <mergeCell ref="A32:B32"/>
    <mergeCell ref="A25:H25"/>
    <mergeCell ref="A31:I31"/>
    <mergeCell ref="H32:I32"/>
    <mergeCell ref="H22:I22"/>
    <mergeCell ref="C22:D22"/>
    <mergeCell ref="H20:I20"/>
    <mergeCell ref="G16:H16"/>
    <mergeCell ref="C20:D20"/>
    <mergeCell ref="C32:D32"/>
    <mergeCell ref="E14:F14"/>
    <mergeCell ref="E15:F15"/>
    <mergeCell ref="E21:F21"/>
    <mergeCell ref="E22:F22"/>
    <mergeCell ref="A26:G26"/>
    <mergeCell ref="C14:D14"/>
    <mergeCell ref="G14:H14"/>
    <mergeCell ref="C21:D21"/>
    <mergeCell ref="H21:I21"/>
    <mergeCell ref="F66:I66"/>
    <mergeCell ref="A6:I6"/>
    <mergeCell ref="F59:I59"/>
    <mergeCell ref="F60:I60"/>
    <mergeCell ref="F61:I61"/>
    <mergeCell ref="F62:I62"/>
    <mergeCell ref="F63:I63"/>
    <mergeCell ref="F64:I64"/>
    <mergeCell ref="F65:I65"/>
    <mergeCell ref="C10:D10"/>
    <mergeCell ref="E10:F10"/>
    <mergeCell ref="G10:H10"/>
    <mergeCell ref="G11:H11"/>
    <mergeCell ref="C12:D12"/>
    <mergeCell ref="G12:H12"/>
    <mergeCell ref="E11:F11"/>
    <mergeCell ref="C13:D13"/>
    <mergeCell ref="G13:H13"/>
    <mergeCell ref="C11:D11"/>
    <mergeCell ref="E12:F12"/>
    <mergeCell ref="E13:F13"/>
    <mergeCell ref="C19:D19"/>
    <mergeCell ref="E19:F19"/>
    <mergeCell ref="H19:I19"/>
  </mergeCells>
  <pageMargins left="0.62992125984251968" right="0.23622047244094491" top="0.74803149606299213" bottom="0.74803149606299213" header="0.31496062992125984" footer="0.31496062992125984"/>
  <pageSetup paperSize="9" fitToHeight="0" orientation="landscape" r:id="rId1"/>
  <headerFooter>
    <oddFooter>&amp;R&amp;"Arial,Uobičajeno"&amp;10&amp;K58595BStranica &amp;P od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0"/>
  <sheetViews>
    <sheetView view="pageLayout" zoomScaleNormal="100" workbookViewId="0">
      <selection activeCell="B22" sqref="B22"/>
    </sheetView>
  </sheetViews>
  <sheetFormatPr defaultRowHeight="15.75" x14ac:dyDescent="0.25"/>
  <cols>
    <col min="1" max="1" width="2.5" customWidth="1"/>
    <col min="2" max="2" width="42.25" customWidth="1"/>
    <col min="3" max="3" width="19" customWidth="1"/>
    <col min="4" max="4" width="20.125" customWidth="1"/>
    <col min="5" max="5" width="9.75" bestFit="1" customWidth="1"/>
  </cols>
  <sheetData>
    <row r="1" spans="2:5" ht="43.5" customHeight="1" x14ac:dyDescent="0.25"/>
    <row r="2" spans="2:5" ht="35.25" customHeight="1" thickBot="1" x14ac:dyDescent="0.3">
      <c r="B2" s="182" t="s">
        <v>45</v>
      </c>
      <c r="C2" s="183"/>
      <c r="D2" s="183"/>
    </row>
    <row r="3" spans="2:5" ht="31.5" customHeight="1" thickBot="1" x14ac:dyDescent="0.3">
      <c r="B3" s="184" t="s">
        <v>38</v>
      </c>
      <c r="C3" s="185"/>
      <c r="D3" s="44" t="s">
        <v>48</v>
      </c>
    </row>
    <row r="4" spans="2:5" ht="23.25" customHeight="1" thickBot="1" x14ac:dyDescent="0.3">
      <c r="B4" s="186" t="s">
        <v>39</v>
      </c>
      <c r="C4" s="187"/>
      <c r="D4" s="188"/>
    </row>
    <row r="5" spans="2:5" s="46" customFormat="1" ht="16.5" thickBot="1" x14ac:dyDescent="0.3">
      <c r="B5" s="189" t="s">
        <v>40</v>
      </c>
      <c r="C5" s="190"/>
      <c r="D5" s="45">
        <f>'Pokretna mreža'!G16</f>
        <v>0</v>
      </c>
    </row>
    <row r="6" spans="2:5" s="46" customFormat="1" ht="16.5" thickBot="1" x14ac:dyDescent="0.3">
      <c r="B6" s="189" t="s">
        <v>41</v>
      </c>
      <c r="C6" s="190"/>
      <c r="D6" s="45">
        <f>'Pokretna mreža'!E66</f>
        <v>0</v>
      </c>
    </row>
    <row r="7" spans="2:5" s="43" customFormat="1" ht="28.5" customHeight="1" thickBot="1" x14ac:dyDescent="0.3">
      <c r="B7" s="178" t="s">
        <v>47</v>
      </c>
      <c r="C7" s="179"/>
      <c r="D7" s="64">
        <f>SUM(D5:D6)</f>
        <v>0</v>
      </c>
    </row>
    <row r="8" spans="2:5" ht="15" customHeight="1" x14ac:dyDescent="0.25">
      <c r="B8" s="180" t="s">
        <v>38</v>
      </c>
      <c r="C8" s="180" t="s">
        <v>42</v>
      </c>
      <c r="D8" s="180" t="s">
        <v>48</v>
      </c>
    </row>
    <row r="9" spans="2:5" ht="12.75" customHeight="1" thickBot="1" x14ac:dyDescent="0.3">
      <c r="B9" s="181"/>
      <c r="C9" s="181"/>
      <c r="D9" s="181"/>
    </row>
    <row r="10" spans="2:5" ht="16.5" customHeight="1" thickBot="1" x14ac:dyDescent="0.3">
      <c r="B10" s="186" t="s">
        <v>43</v>
      </c>
      <c r="C10" s="195"/>
      <c r="D10" s="196"/>
    </row>
    <row r="11" spans="2:5" ht="16.5" thickBot="1" x14ac:dyDescent="0.3">
      <c r="B11" s="47" t="s">
        <v>44</v>
      </c>
      <c r="C11" s="45">
        <f>D11/24</f>
        <v>0</v>
      </c>
      <c r="D11" s="45">
        <f>'Pokretna mreža'!I25</f>
        <v>0</v>
      </c>
    </row>
    <row r="12" spans="2:5" ht="16.5" thickBot="1" x14ac:dyDescent="0.3">
      <c r="B12" s="47" t="s">
        <v>14</v>
      </c>
      <c r="C12" s="45">
        <f>D12/24</f>
        <v>0</v>
      </c>
      <c r="D12" s="45">
        <f>'Pokretna mreža'!I54</f>
        <v>0</v>
      </c>
    </row>
    <row r="13" spans="2:5" x14ac:dyDescent="0.25">
      <c r="B13" s="191" t="s">
        <v>154</v>
      </c>
      <c r="C13" s="193">
        <f>C11+C12</f>
        <v>0</v>
      </c>
      <c r="D13" s="193">
        <f>D11+D12</f>
        <v>0</v>
      </c>
    </row>
    <row r="14" spans="2:5" ht="16.5" thickBot="1" x14ac:dyDescent="0.3">
      <c r="B14" s="192"/>
      <c r="C14" s="194"/>
      <c r="D14" s="194"/>
    </row>
    <row r="15" spans="2:5" ht="25.5" customHeight="1" thickBot="1" x14ac:dyDescent="0.3">
      <c r="B15" s="65" t="s">
        <v>155</v>
      </c>
      <c r="C15" s="66">
        <f>C13</f>
        <v>0</v>
      </c>
      <c r="D15" s="66">
        <f>D7+D13</f>
        <v>0</v>
      </c>
      <c r="E15" s="71"/>
    </row>
    <row r="16" spans="2:5" ht="16.5" thickBot="1" x14ac:dyDescent="0.3">
      <c r="B16" s="47" t="s">
        <v>46</v>
      </c>
      <c r="C16" s="45">
        <f>C15*0.25</f>
        <v>0</v>
      </c>
      <c r="D16" s="45">
        <f>D15*0.25</f>
        <v>0</v>
      </c>
    </row>
    <row r="17" spans="2:4" ht="34.5" customHeight="1" thickBot="1" x14ac:dyDescent="0.3">
      <c r="B17" s="48" t="s">
        <v>156</v>
      </c>
      <c r="C17" s="49">
        <f>C15+C16</f>
        <v>0</v>
      </c>
      <c r="D17" s="49">
        <f>D15+D16</f>
        <v>0</v>
      </c>
    </row>
    <row r="18" spans="2:4" x14ac:dyDescent="0.25">
      <c r="B18" s="1"/>
      <c r="C18" s="1"/>
      <c r="D18" s="1"/>
    </row>
    <row r="19" spans="2:4" x14ac:dyDescent="0.25">
      <c r="C19" s="1"/>
      <c r="D19" s="1"/>
    </row>
    <row r="20" spans="2:4" x14ac:dyDescent="0.25">
      <c r="C20" s="1"/>
      <c r="D20" s="72"/>
    </row>
  </sheetData>
  <mergeCells count="13">
    <mergeCell ref="B13:B14"/>
    <mergeCell ref="C13:C14"/>
    <mergeCell ref="D13:D14"/>
    <mergeCell ref="D8:D9"/>
    <mergeCell ref="B10:D10"/>
    <mergeCell ref="B7:C7"/>
    <mergeCell ref="B8:B9"/>
    <mergeCell ref="C8:C9"/>
    <mergeCell ref="B2:D2"/>
    <mergeCell ref="B3:C3"/>
    <mergeCell ref="B4:D4"/>
    <mergeCell ref="B5:C5"/>
    <mergeCell ref="B6:C6"/>
  </mergeCells>
  <pageMargins left="0.62992125984251968" right="0.25" top="0.74803149606299213" bottom="0.74803149606299213" header="0.31496062992125984" footer="0.31496062992125984"/>
  <pageSetup paperSize="9" orientation="portrait" r:id="rId1"/>
  <headerFooter>
    <oddHeader>&amp;L&amp;"Arial,Uobičajeno"&amp;9&amp;K01+031UČITELJSKI FAKULTET SVEUČILIŠTA U ZAGREBU</oddHeader>
    <oddFooter>&amp;R&amp;"Arial,Uobičajeno"&amp;10&amp;K01+034Stranica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33"/>
  <sheetViews>
    <sheetView workbookViewId="0">
      <selection activeCell="A26" sqref="A26:B28"/>
    </sheetView>
  </sheetViews>
  <sheetFormatPr defaultRowHeight="15.75" x14ac:dyDescent="0.25"/>
  <cols>
    <col min="1" max="1" width="42.625" customWidth="1"/>
    <col min="2" max="2" width="28.5" customWidth="1"/>
  </cols>
  <sheetData>
    <row r="2" spans="1:2" x14ac:dyDescent="0.25">
      <c r="A2" s="206" t="s">
        <v>84</v>
      </c>
      <c r="B2" s="206"/>
    </row>
    <row r="3" spans="1:2" ht="16.5" thickBot="1" x14ac:dyDescent="0.3">
      <c r="A3" s="80" t="s">
        <v>73</v>
      </c>
    </row>
    <row r="4" spans="1:2" x14ac:dyDescent="0.25">
      <c r="A4" s="197" t="s">
        <v>74</v>
      </c>
      <c r="B4" s="93" t="s">
        <v>75</v>
      </c>
    </row>
    <row r="5" spans="1:2" x14ac:dyDescent="0.25">
      <c r="A5" s="198"/>
      <c r="B5" s="94" t="s">
        <v>76</v>
      </c>
    </row>
    <row r="6" spans="1:2" ht="16.5" thickBot="1" x14ac:dyDescent="0.3">
      <c r="A6" s="199"/>
      <c r="B6" s="95" t="s">
        <v>73</v>
      </c>
    </row>
    <row r="7" spans="1:2" ht="16.5" thickBot="1" x14ac:dyDescent="0.3">
      <c r="A7" s="81" t="s">
        <v>77</v>
      </c>
      <c r="B7" s="82">
        <v>600</v>
      </c>
    </row>
    <row r="8" spans="1:2" ht="16.5" thickBot="1" x14ac:dyDescent="0.3">
      <c r="A8" s="81" t="s">
        <v>78</v>
      </c>
      <c r="B8" s="82">
        <v>0</v>
      </c>
    </row>
    <row r="9" spans="1:2" ht="16.5" thickBot="1" x14ac:dyDescent="0.3">
      <c r="A9" s="81" t="s">
        <v>79</v>
      </c>
      <c r="B9" s="82">
        <v>500</v>
      </c>
    </row>
    <row r="10" spans="1:2" ht="16.5" thickBot="1" x14ac:dyDescent="0.3">
      <c r="A10" s="81" t="s">
        <v>80</v>
      </c>
      <c r="B10" s="82" t="s">
        <v>85</v>
      </c>
    </row>
    <row r="11" spans="1:2" ht="16.5" thickBot="1" x14ac:dyDescent="0.3">
      <c r="A11" s="81" t="s">
        <v>7</v>
      </c>
      <c r="B11" s="82" t="s">
        <v>81</v>
      </c>
    </row>
    <row r="14" spans="1:2" ht="16.5" thickBot="1" x14ac:dyDescent="0.3">
      <c r="A14" s="80" t="s">
        <v>73</v>
      </c>
    </row>
    <row r="15" spans="1:2" x14ac:dyDescent="0.25">
      <c r="A15" s="200" t="s">
        <v>82</v>
      </c>
      <c r="B15" s="96" t="s">
        <v>75</v>
      </c>
    </row>
    <row r="16" spans="1:2" x14ac:dyDescent="0.25">
      <c r="A16" s="201"/>
      <c r="B16" s="97" t="s">
        <v>76</v>
      </c>
    </row>
    <row r="17" spans="1:2" ht="16.5" thickBot="1" x14ac:dyDescent="0.3">
      <c r="A17" s="202"/>
      <c r="B17" s="98" t="s">
        <v>73</v>
      </c>
    </row>
    <row r="18" spans="1:2" ht="16.5" thickBot="1" x14ac:dyDescent="0.3">
      <c r="A18" s="81" t="s">
        <v>77</v>
      </c>
      <c r="B18" s="82">
        <v>1300</v>
      </c>
    </row>
    <row r="19" spans="1:2" ht="16.5" thickBot="1" x14ac:dyDescent="0.3">
      <c r="A19" s="81" t="s">
        <v>78</v>
      </c>
      <c r="B19" s="82">
        <v>0</v>
      </c>
    </row>
    <row r="20" spans="1:2" ht="16.5" thickBot="1" x14ac:dyDescent="0.3">
      <c r="A20" s="81" t="s">
        <v>79</v>
      </c>
      <c r="B20" s="82">
        <v>1300</v>
      </c>
    </row>
    <row r="21" spans="1:2" ht="16.5" thickBot="1" x14ac:dyDescent="0.3">
      <c r="A21" s="81" t="s">
        <v>80</v>
      </c>
      <c r="B21" s="82" t="s">
        <v>86</v>
      </c>
    </row>
    <row r="22" spans="1:2" ht="16.5" thickBot="1" x14ac:dyDescent="0.3">
      <c r="A22" s="81" t="s">
        <v>7</v>
      </c>
      <c r="B22" s="82" t="s">
        <v>81</v>
      </c>
    </row>
    <row r="25" spans="1:2" ht="16.5" thickBot="1" x14ac:dyDescent="0.3"/>
    <row r="26" spans="1:2" x14ac:dyDescent="0.25">
      <c r="A26" s="203" t="s">
        <v>83</v>
      </c>
      <c r="B26" s="99" t="s">
        <v>75</v>
      </c>
    </row>
    <row r="27" spans="1:2" x14ac:dyDescent="0.25">
      <c r="A27" s="204"/>
      <c r="B27" s="100" t="s">
        <v>76</v>
      </c>
    </row>
    <row r="28" spans="1:2" ht="16.5" thickBot="1" x14ac:dyDescent="0.3">
      <c r="A28" s="205"/>
      <c r="B28" s="101" t="s">
        <v>73</v>
      </c>
    </row>
    <row r="29" spans="1:2" ht="16.5" thickBot="1" x14ac:dyDescent="0.3">
      <c r="A29" s="81" t="s">
        <v>77</v>
      </c>
      <c r="B29" s="82">
        <v>1300</v>
      </c>
    </row>
    <row r="30" spans="1:2" ht="16.5" thickBot="1" x14ac:dyDescent="0.3">
      <c r="A30" s="81" t="s">
        <v>78</v>
      </c>
      <c r="B30" s="82">
        <v>0</v>
      </c>
    </row>
    <row r="31" spans="1:2" ht="16.5" thickBot="1" x14ac:dyDescent="0.3">
      <c r="A31" s="81" t="s">
        <v>79</v>
      </c>
      <c r="B31" s="82">
        <v>1300</v>
      </c>
    </row>
    <row r="32" spans="1:2" ht="16.5" thickBot="1" x14ac:dyDescent="0.3">
      <c r="A32" s="81" t="s">
        <v>80</v>
      </c>
      <c r="B32" s="82" t="s">
        <v>87</v>
      </c>
    </row>
    <row r="33" spans="1:2" ht="16.5" thickBot="1" x14ac:dyDescent="0.3">
      <c r="A33" s="81" t="s">
        <v>7</v>
      </c>
      <c r="B33" s="82" t="s">
        <v>81</v>
      </c>
    </row>
  </sheetData>
  <mergeCells count="4">
    <mergeCell ref="A4:A6"/>
    <mergeCell ref="A15:A17"/>
    <mergeCell ref="A26:A28"/>
    <mergeCell ref="A2:B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T36"/>
  <sheetViews>
    <sheetView topLeftCell="A4" workbookViewId="0">
      <selection activeCell="E38" sqref="E38"/>
    </sheetView>
  </sheetViews>
  <sheetFormatPr defaultRowHeight="15.75" x14ac:dyDescent="0.25"/>
  <cols>
    <col min="1" max="1" width="3" customWidth="1"/>
    <col min="2" max="2" width="15.375" bestFit="1" customWidth="1"/>
    <col min="3" max="3" width="15.5" customWidth="1"/>
    <col min="4" max="4" width="9.875" customWidth="1"/>
    <col min="5" max="5" width="8.625" customWidth="1"/>
    <col min="6" max="6" width="4" customWidth="1"/>
    <col min="7" max="7" width="15.375" bestFit="1" customWidth="1"/>
    <col min="8" max="8" width="12" customWidth="1"/>
    <col min="9" max="9" width="9.75" customWidth="1"/>
    <col min="10" max="10" width="11.5" customWidth="1"/>
    <col min="11" max="11" width="4" customWidth="1"/>
    <col min="12" max="12" width="15.375" bestFit="1" customWidth="1"/>
    <col min="13" max="13" width="9.5" customWidth="1"/>
    <col min="14" max="14" width="14.25" customWidth="1"/>
    <col min="15" max="15" width="8.25" customWidth="1"/>
    <col min="16" max="16" width="4" customWidth="1"/>
    <col min="17" max="17" width="16.625" customWidth="1"/>
    <col min="18" max="18" width="14.625" customWidth="1"/>
    <col min="20" max="20" width="10.125" customWidth="1"/>
  </cols>
  <sheetData>
    <row r="2" spans="2:20" ht="21" thickBot="1" x14ac:dyDescent="0.35">
      <c r="B2" s="211" t="s">
        <v>66</v>
      </c>
      <c r="C2" s="211"/>
      <c r="D2" s="211"/>
      <c r="E2" s="211"/>
      <c r="F2" s="212"/>
      <c r="G2" s="211"/>
      <c r="H2" s="211"/>
      <c r="I2" s="211"/>
      <c r="J2" s="211"/>
      <c r="K2" s="212"/>
      <c r="L2" s="211"/>
      <c r="M2" s="211"/>
      <c r="N2" s="211"/>
      <c r="O2" s="211"/>
      <c r="P2" s="212"/>
      <c r="Q2" s="211"/>
      <c r="R2" s="211"/>
      <c r="S2" s="211"/>
      <c r="T2" s="211"/>
    </row>
    <row r="3" spans="2:20" ht="29.25" customHeight="1" thickTop="1" x14ac:dyDescent="0.25">
      <c r="B3" s="215" t="s">
        <v>147</v>
      </c>
      <c r="C3" s="216"/>
      <c r="D3" s="216"/>
      <c r="E3" s="217"/>
      <c r="F3" s="90"/>
      <c r="G3" s="215" t="s">
        <v>146</v>
      </c>
      <c r="H3" s="216"/>
      <c r="I3" s="216"/>
      <c r="J3" s="217"/>
      <c r="K3" s="90"/>
      <c r="L3" s="215" t="s">
        <v>145</v>
      </c>
      <c r="M3" s="216"/>
      <c r="N3" s="216"/>
      <c r="O3" s="217"/>
      <c r="P3" s="90"/>
      <c r="Q3" s="215" t="s">
        <v>144</v>
      </c>
      <c r="R3" s="216"/>
      <c r="S3" s="216"/>
      <c r="T3" s="217"/>
    </row>
    <row r="4" spans="2:20" x14ac:dyDescent="0.25">
      <c r="B4" s="209" t="s">
        <v>57</v>
      </c>
      <c r="C4" s="210"/>
      <c r="D4" s="210"/>
      <c r="E4" s="86"/>
      <c r="F4" s="90"/>
      <c r="G4" s="209" t="s">
        <v>57</v>
      </c>
      <c r="H4" s="210"/>
      <c r="I4" s="210"/>
      <c r="J4" s="218"/>
      <c r="K4" s="90"/>
      <c r="L4" s="209" t="s">
        <v>57</v>
      </c>
      <c r="M4" s="210"/>
      <c r="N4" s="210"/>
      <c r="O4" s="218"/>
      <c r="P4" s="90"/>
      <c r="Q4" s="91" t="s">
        <v>57</v>
      </c>
      <c r="R4" s="85"/>
      <c r="S4" s="85"/>
      <c r="T4" s="92"/>
    </row>
    <row r="5" spans="2:20" x14ac:dyDescent="0.25">
      <c r="B5" s="87"/>
      <c r="C5" s="207" t="s">
        <v>67</v>
      </c>
      <c r="D5" s="207"/>
      <c r="E5" s="208"/>
      <c r="F5" s="90"/>
      <c r="G5" s="87"/>
      <c r="H5" s="213" t="s">
        <v>67</v>
      </c>
      <c r="I5" s="213"/>
      <c r="J5" s="214"/>
      <c r="K5" s="90"/>
      <c r="L5" s="87"/>
      <c r="M5" s="213" t="s">
        <v>67</v>
      </c>
      <c r="N5" s="213"/>
      <c r="O5" s="214"/>
      <c r="P5" s="90"/>
      <c r="Q5" s="87"/>
      <c r="R5" s="213" t="s">
        <v>67</v>
      </c>
      <c r="S5" s="213"/>
      <c r="T5" s="214"/>
    </row>
    <row r="6" spans="2:20" x14ac:dyDescent="0.25">
      <c r="B6" s="87" t="s">
        <v>61</v>
      </c>
      <c r="C6" s="207" t="s">
        <v>143</v>
      </c>
      <c r="D6" s="207"/>
      <c r="E6" s="208"/>
      <c r="F6" s="90"/>
      <c r="G6" s="87" t="s">
        <v>61</v>
      </c>
      <c r="H6" s="207" t="s">
        <v>142</v>
      </c>
      <c r="I6" s="207"/>
      <c r="J6" s="208"/>
      <c r="K6" s="90"/>
      <c r="L6" s="87" t="s">
        <v>61</v>
      </c>
      <c r="M6" s="207" t="s">
        <v>107</v>
      </c>
      <c r="N6" s="207"/>
      <c r="O6" s="208"/>
      <c r="P6" s="90"/>
      <c r="Q6" s="87" t="s">
        <v>61</v>
      </c>
      <c r="R6" s="207" t="s">
        <v>141</v>
      </c>
      <c r="S6" s="207"/>
      <c r="T6" s="208"/>
    </row>
    <row r="7" spans="2:20" x14ac:dyDescent="0.25">
      <c r="B7" s="87" t="s">
        <v>62</v>
      </c>
      <c r="C7" s="207" t="s">
        <v>140</v>
      </c>
      <c r="D7" s="207"/>
      <c r="E7" s="208"/>
      <c r="F7" s="90"/>
      <c r="G7" s="87" t="s">
        <v>62</v>
      </c>
      <c r="H7" s="207" t="s">
        <v>139</v>
      </c>
      <c r="I7" s="207"/>
      <c r="J7" s="208"/>
      <c r="K7" s="90"/>
      <c r="L7" s="87" t="s">
        <v>62</v>
      </c>
      <c r="M7" s="207" t="s">
        <v>138</v>
      </c>
      <c r="N7" s="207"/>
      <c r="O7" s="208"/>
      <c r="P7" s="90"/>
      <c r="Q7" s="87" t="s">
        <v>62</v>
      </c>
      <c r="R7" s="207" t="s">
        <v>123</v>
      </c>
      <c r="S7" s="207"/>
      <c r="T7" s="208"/>
    </row>
    <row r="8" spans="2:20" x14ac:dyDescent="0.25">
      <c r="B8" s="87" t="s">
        <v>63</v>
      </c>
      <c r="C8" s="207" t="s">
        <v>137</v>
      </c>
      <c r="D8" s="207"/>
      <c r="E8" s="208"/>
      <c r="F8" s="90"/>
      <c r="G8" s="87" t="s">
        <v>63</v>
      </c>
      <c r="H8" s="207" t="s">
        <v>137</v>
      </c>
      <c r="I8" s="207"/>
      <c r="J8" s="208"/>
      <c r="K8" s="90"/>
      <c r="L8" s="87" t="s">
        <v>63</v>
      </c>
      <c r="M8" s="207" t="s">
        <v>136</v>
      </c>
      <c r="N8" s="207"/>
      <c r="O8" s="208"/>
      <c r="P8" s="90"/>
      <c r="Q8" s="87" t="s">
        <v>63</v>
      </c>
      <c r="R8" s="207" t="s">
        <v>102</v>
      </c>
      <c r="S8" s="207"/>
      <c r="T8" s="208"/>
    </row>
    <row r="9" spans="2:20" x14ac:dyDescent="0.25">
      <c r="B9" s="87" t="s">
        <v>64</v>
      </c>
      <c r="C9" s="207" t="s">
        <v>137</v>
      </c>
      <c r="D9" s="207"/>
      <c r="E9" s="208"/>
      <c r="F9" s="90"/>
      <c r="G9" s="87" t="s">
        <v>64</v>
      </c>
      <c r="H9" s="207" t="s">
        <v>137</v>
      </c>
      <c r="I9" s="207"/>
      <c r="J9" s="208"/>
      <c r="K9" s="90"/>
      <c r="L9" s="87" t="s">
        <v>64</v>
      </c>
      <c r="M9" s="207" t="s">
        <v>136</v>
      </c>
      <c r="N9" s="207"/>
      <c r="O9" s="208"/>
      <c r="P9" s="90"/>
      <c r="Q9" s="87" t="s">
        <v>64</v>
      </c>
      <c r="R9" s="207" t="s">
        <v>99</v>
      </c>
      <c r="S9" s="207"/>
      <c r="T9" s="208"/>
    </row>
    <row r="10" spans="2:20" ht="32.25" customHeight="1" x14ac:dyDescent="0.25">
      <c r="B10" s="87" t="s">
        <v>58</v>
      </c>
      <c r="C10" s="207" t="s">
        <v>135</v>
      </c>
      <c r="D10" s="207"/>
      <c r="E10" s="208"/>
      <c r="F10" s="90"/>
      <c r="G10" s="87" t="s">
        <v>58</v>
      </c>
      <c r="H10" s="207" t="s">
        <v>135</v>
      </c>
      <c r="I10" s="207"/>
      <c r="J10" s="208"/>
      <c r="K10" s="90"/>
      <c r="L10" s="87" t="s">
        <v>58</v>
      </c>
      <c r="M10" s="207" t="s">
        <v>118</v>
      </c>
      <c r="N10" s="207"/>
      <c r="O10" s="208"/>
      <c r="P10" s="90"/>
      <c r="Q10" s="87" t="s">
        <v>58</v>
      </c>
      <c r="R10" s="207" t="s">
        <v>134</v>
      </c>
      <c r="S10" s="207"/>
      <c r="T10" s="208"/>
    </row>
    <row r="11" spans="2:20" x14ac:dyDescent="0.25">
      <c r="B11" s="87" t="s">
        <v>59</v>
      </c>
      <c r="C11" s="207" t="s">
        <v>133</v>
      </c>
      <c r="D11" s="207"/>
      <c r="E11" s="208"/>
      <c r="F11" s="90"/>
      <c r="G11" s="87" t="s">
        <v>59</v>
      </c>
      <c r="H11" s="207" t="s">
        <v>133</v>
      </c>
      <c r="I11" s="207"/>
      <c r="J11" s="208"/>
      <c r="K11" s="90"/>
      <c r="L11" s="87" t="s">
        <v>59</v>
      </c>
      <c r="M11" s="207" t="s">
        <v>92</v>
      </c>
      <c r="N11" s="207"/>
      <c r="O11" s="208"/>
      <c r="P11" s="90"/>
      <c r="Q11" s="87" t="s">
        <v>59</v>
      </c>
      <c r="R11" s="207" t="s">
        <v>132</v>
      </c>
      <c r="S11" s="207"/>
      <c r="T11" s="208"/>
    </row>
    <row r="12" spans="2:20" x14ac:dyDescent="0.25">
      <c r="B12" s="87" t="s">
        <v>65</v>
      </c>
      <c r="C12" s="207" t="s">
        <v>131</v>
      </c>
      <c r="D12" s="207"/>
      <c r="E12" s="208"/>
      <c r="F12" s="90"/>
      <c r="G12" s="87" t="s">
        <v>65</v>
      </c>
      <c r="H12" s="207" t="s">
        <v>131</v>
      </c>
      <c r="I12" s="207"/>
      <c r="J12" s="208"/>
      <c r="K12" s="90"/>
      <c r="L12" s="87" t="s">
        <v>65</v>
      </c>
      <c r="M12" s="207" t="s">
        <v>90</v>
      </c>
      <c r="N12" s="207"/>
      <c r="O12" s="208"/>
      <c r="P12" s="90"/>
      <c r="Q12" s="87" t="s">
        <v>65</v>
      </c>
      <c r="R12" s="207" t="s">
        <v>91</v>
      </c>
      <c r="S12" s="207"/>
      <c r="T12" s="208"/>
    </row>
    <row r="13" spans="2:20" x14ac:dyDescent="0.25">
      <c r="B13" s="87" t="s">
        <v>60</v>
      </c>
      <c r="C13" s="207" t="s">
        <v>130</v>
      </c>
      <c r="D13" s="207"/>
      <c r="E13" s="208"/>
      <c r="F13" s="90"/>
      <c r="G13" s="87" t="s">
        <v>60</v>
      </c>
      <c r="H13" s="207" t="s">
        <v>130</v>
      </c>
      <c r="I13" s="207"/>
      <c r="J13" s="208"/>
      <c r="K13" s="90"/>
      <c r="L13" s="87" t="s">
        <v>60</v>
      </c>
      <c r="M13" s="207" t="s">
        <v>88</v>
      </c>
      <c r="N13" s="207"/>
      <c r="O13" s="208"/>
      <c r="P13" s="90"/>
      <c r="Q13" s="87" t="s">
        <v>60</v>
      </c>
      <c r="R13" s="207" t="s">
        <v>88</v>
      </c>
      <c r="S13" s="207"/>
      <c r="T13" s="208"/>
    </row>
    <row r="14" spans="2:20" x14ac:dyDescent="0.25">
      <c r="B14" s="87"/>
      <c r="C14" s="84"/>
      <c r="D14" s="84"/>
      <c r="E14" s="88"/>
      <c r="F14" s="90"/>
      <c r="G14" s="87"/>
      <c r="H14" s="84"/>
      <c r="I14" s="84"/>
      <c r="J14" s="88"/>
      <c r="K14" s="90"/>
      <c r="L14" s="87"/>
      <c r="M14" s="84"/>
      <c r="N14" s="84"/>
      <c r="O14" s="88"/>
      <c r="P14" s="90"/>
      <c r="Q14" s="87"/>
      <c r="R14" s="84"/>
      <c r="S14" s="84"/>
      <c r="T14" s="88"/>
    </row>
    <row r="15" spans="2:20" x14ac:dyDescent="0.25">
      <c r="B15" s="209" t="s">
        <v>57</v>
      </c>
      <c r="C15" s="210"/>
      <c r="D15" s="210"/>
      <c r="E15" s="86"/>
      <c r="F15" s="90"/>
      <c r="G15" s="209" t="s">
        <v>57</v>
      </c>
      <c r="H15" s="210"/>
      <c r="I15" s="210"/>
      <c r="J15" s="218"/>
      <c r="K15" s="90"/>
      <c r="L15" s="209" t="s">
        <v>57</v>
      </c>
      <c r="M15" s="210"/>
      <c r="N15" s="210"/>
      <c r="O15" s="218"/>
      <c r="P15" s="90"/>
      <c r="Q15" s="91" t="s">
        <v>57</v>
      </c>
      <c r="R15" s="85"/>
      <c r="S15" s="85"/>
      <c r="T15" s="92"/>
    </row>
    <row r="16" spans="2:20" x14ac:dyDescent="0.25">
      <c r="B16" s="87"/>
      <c r="C16" s="213" t="s">
        <v>67</v>
      </c>
      <c r="D16" s="213"/>
      <c r="E16" s="214"/>
      <c r="F16" s="90"/>
      <c r="G16" s="87"/>
      <c r="H16" s="213" t="s">
        <v>67</v>
      </c>
      <c r="I16" s="213"/>
      <c r="J16" s="214"/>
      <c r="K16" s="90"/>
      <c r="L16" s="87"/>
      <c r="M16" s="213" t="s">
        <v>67</v>
      </c>
      <c r="N16" s="213"/>
      <c r="O16" s="214"/>
      <c r="P16" s="90"/>
      <c r="Q16" s="87"/>
      <c r="R16" s="213" t="s">
        <v>67</v>
      </c>
      <c r="S16" s="213"/>
      <c r="T16" s="214"/>
    </row>
    <row r="17" spans="2:20" x14ac:dyDescent="0.25">
      <c r="B17" s="87" t="s">
        <v>61</v>
      </c>
      <c r="C17" s="207" t="s">
        <v>129</v>
      </c>
      <c r="D17" s="207"/>
      <c r="E17" s="208"/>
      <c r="F17" s="90"/>
      <c r="G17" s="87" t="s">
        <v>61</v>
      </c>
      <c r="H17" s="207" t="s">
        <v>129</v>
      </c>
      <c r="I17" s="207"/>
      <c r="J17" s="208"/>
      <c r="K17" s="90"/>
      <c r="L17" s="87" t="s">
        <v>61</v>
      </c>
      <c r="M17" s="207" t="s">
        <v>128</v>
      </c>
      <c r="N17" s="207"/>
      <c r="O17" s="208"/>
      <c r="P17" s="90"/>
      <c r="Q17" s="87" t="s">
        <v>61</v>
      </c>
      <c r="R17" s="207" t="s">
        <v>127</v>
      </c>
      <c r="S17" s="207"/>
      <c r="T17" s="208"/>
    </row>
    <row r="18" spans="2:20" x14ac:dyDescent="0.25">
      <c r="B18" s="87" t="s">
        <v>62</v>
      </c>
      <c r="C18" s="207" t="s">
        <v>126</v>
      </c>
      <c r="D18" s="207"/>
      <c r="E18" s="208"/>
      <c r="F18" s="90"/>
      <c r="G18" s="87" t="s">
        <v>62</v>
      </c>
      <c r="H18" s="207" t="s">
        <v>125</v>
      </c>
      <c r="I18" s="207"/>
      <c r="J18" s="208"/>
      <c r="K18" s="90"/>
      <c r="L18" s="87" t="s">
        <v>62</v>
      </c>
      <c r="M18" s="207" t="s">
        <v>124</v>
      </c>
      <c r="N18" s="207"/>
      <c r="O18" s="208"/>
      <c r="P18" s="90"/>
      <c r="Q18" s="87" t="s">
        <v>62</v>
      </c>
      <c r="R18" s="207" t="s">
        <v>123</v>
      </c>
      <c r="S18" s="207"/>
      <c r="T18" s="208"/>
    </row>
    <row r="19" spans="2:20" x14ac:dyDescent="0.25">
      <c r="B19" s="87" t="s">
        <v>63</v>
      </c>
      <c r="C19" s="207" t="s">
        <v>122</v>
      </c>
      <c r="D19" s="207"/>
      <c r="E19" s="208"/>
      <c r="F19" s="90"/>
      <c r="G19" s="87" t="s">
        <v>63</v>
      </c>
      <c r="H19" s="207" t="s">
        <v>122</v>
      </c>
      <c r="I19" s="207"/>
      <c r="J19" s="208"/>
      <c r="K19" s="90"/>
      <c r="L19" s="87" t="s">
        <v>63</v>
      </c>
      <c r="M19" s="207" t="s">
        <v>122</v>
      </c>
      <c r="N19" s="207"/>
      <c r="O19" s="208"/>
      <c r="P19" s="90"/>
      <c r="Q19" s="87" t="s">
        <v>63</v>
      </c>
      <c r="R19" s="207" t="s">
        <v>121</v>
      </c>
      <c r="S19" s="207"/>
      <c r="T19" s="208"/>
    </row>
    <row r="20" spans="2:20" x14ac:dyDescent="0.25">
      <c r="B20" s="87" t="s">
        <v>64</v>
      </c>
      <c r="C20" s="207" t="s">
        <v>120</v>
      </c>
      <c r="D20" s="207"/>
      <c r="E20" s="208"/>
      <c r="F20" s="90"/>
      <c r="G20" s="87" t="s">
        <v>64</v>
      </c>
      <c r="H20" s="207" t="s">
        <v>120</v>
      </c>
      <c r="I20" s="207"/>
      <c r="J20" s="208"/>
      <c r="K20" s="90"/>
      <c r="L20" s="87" t="s">
        <v>64</v>
      </c>
      <c r="M20" s="207" t="s">
        <v>100</v>
      </c>
      <c r="N20" s="207"/>
      <c r="O20" s="208"/>
      <c r="P20" s="90"/>
      <c r="Q20" s="87" t="s">
        <v>64</v>
      </c>
      <c r="R20" s="207" t="s">
        <v>99</v>
      </c>
      <c r="S20" s="207"/>
      <c r="T20" s="208"/>
    </row>
    <row r="21" spans="2:20" ht="15.75" customHeight="1" x14ac:dyDescent="0.25">
      <c r="B21" s="87" t="s">
        <v>58</v>
      </c>
      <c r="C21" s="207" t="s">
        <v>119</v>
      </c>
      <c r="D21" s="207"/>
      <c r="E21" s="208"/>
      <c r="F21" s="90"/>
      <c r="G21" s="87" t="s">
        <v>58</v>
      </c>
      <c r="H21" s="207" t="s">
        <v>119</v>
      </c>
      <c r="I21" s="207"/>
      <c r="J21" s="208"/>
      <c r="K21" s="90"/>
      <c r="L21" s="87" t="s">
        <v>58</v>
      </c>
      <c r="M21" s="207" t="s">
        <v>118</v>
      </c>
      <c r="N21" s="207"/>
      <c r="O21" s="208"/>
      <c r="P21" s="90"/>
      <c r="Q21" s="87" t="s">
        <v>58</v>
      </c>
      <c r="R21" s="207" t="s">
        <v>117</v>
      </c>
      <c r="S21" s="207"/>
      <c r="T21" s="208"/>
    </row>
    <row r="22" spans="2:20" x14ac:dyDescent="0.25">
      <c r="B22" s="87" t="s">
        <v>59</v>
      </c>
      <c r="C22" s="207" t="s">
        <v>116</v>
      </c>
      <c r="D22" s="207"/>
      <c r="E22" s="208"/>
      <c r="F22" s="90"/>
      <c r="G22" s="87" t="s">
        <v>59</v>
      </c>
      <c r="H22" s="207" t="s">
        <v>94</v>
      </c>
      <c r="I22" s="207"/>
      <c r="J22" s="208"/>
      <c r="K22" s="90"/>
      <c r="L22" s="87" t="s">
        <v>59</v>
      </c>
      <c r="M22" s="207" t="s">
        <v>115</v>
      </c>
      <c r="N22" s="207"/>
      <c r="O22" s="208"/>
      <c r="P22" s="90"/>
      <c r="Q22" s="87" t="s">
        <v>59</v>
      </c>
      <c r="R22" s="207" t="s">
        <v>114</v>
      </c>
      <c r="S22" s="207"/>
      <c r="T22" s="208"/>
    </row>
    <row r="23" spans="2:20" x14ac:dyDescent="0.25">
      <c r="B23" s="87" t="s">
        <v>65</v>
      </c>
      <c r="C23" s="207" t="s">
        <v>90</v>
      </c>
      <c r="D23" s="207"/>
      <c r="E23" s="208"/>
      <c r="F23" s="90"/>
      <c r="G23" s="87" t="s">
        <v>65</v>
      </c>
      <c r="H23" s="207" t="s">
        <v>90</v>
      </c>
      <c r="I23" s="207"/>
      <c r="J23" s="208"/>
      <c r="K23" s="90"/>
      <c r="L23" s="87" t="s">
        <v>65</v>
      </c>
      <c r="M23" s="207" t="s">
        <v>90</v>
      </c>
      <c r="N23" s="207"/>
      <c r="O23" s="208"/>
      <c r="P23" s="90"/>
      <c r="Q23" s="87" t="s">
        <v>65</v>
      </c>
      <c r="R23" s="207" t="s">
        <v>90</v>
      </c>
      <c r="S23" s="207"/>
      <c r="T23" s="208"/>
    </row>
    <row r="24" spans="2:20" x14ac:dyDescent="0.25">
      <c r="B24" s="87" t="s">
        <v>60</v>
      </c>
      <c r="C24" s="207" t="s">
        <v>113</v>
      </c>
      <c r="D24" s="207"/>
      <c r="E24" s="208"/>
      <c r="F24" s="90"/>
      <c r="G24" s="87" t="s">
        <v>60</v>
      </c>
      <c r="H24" s="207" t="s">
        <v>112</v>
      </c>
      <c r="I24" s="207"/>
      <c r="J24" s="208"/>
      <c r="K24" s="90"/>
      <c r="L24" s="87" t="s">
        <v>60</v>
      </c>
      <c r="M24" s="207" t="s">
        <v>111</v>
      </c>
      <c r="N24" s="207"/>
      <c r="O24" s="208"/>
      <c r="P24" s="90"/>
      <c r="Q24" s="87" t="s">
        <v>60</v>
      </c>
      <c r="R24" s="207" t="s">
        <v>110</v>
      </c>
      <c r="S24" s="207"/>
      <c r="T24" s="208"/>
    </row>
    <row r="25" spans="2:20" x14ac:dyDescent="0.25">
      <c r="B25" s="87"/>
      <c r="C25" s="84"/>
      <c r="D25" s="84"/>
      <c r="E25" s="88"/>
      <c r="F25" s="90"/>
      <c r="G25" s="87"/>
      <c r="H25" s="84"/>
      <c r="I25" s="84"/>
      <c r="J25" s="88"/>
      <c r="K25" s="90"/>
      <c r="L25" s="87"/>
      <c r="M25" s="84"/>
      <c r="N25" s="84"/>
      <c r="O25" s="88"/>
      <c r="P25" s="90"/>
      <c r="Q25" s="87"/>
      <c r="R25" s="84"/>
      <c r="S25" s="84"/>
      <c r="T25" s="88"/>
    </row>
    <row r="26" spans="2:20" x14ac:dyDescent="0.25">
      <c r="B26" s="209" t="s">
        <v>57</v>
      </c>
      <c r="C26" s="210"/>
      <c r="D26" s="210"/>
      <c r="E26" s="86"/>
      <c r="F26" s="90"/>
      <c r="G26" s="209" t="s">
        <v>57</v>
      </c>
      <c r="H26" s="210"/>
      <c r="I26" s="210"/>
      <c r="J26" s="218"/>
      <c r="K26" s="90"/>
      <c r="L26" s="209" t="s">
        <v>57</v>
      </c>
      <c r="M26" s="210"/>
      <c r="N26" s="210"/>
      <c r="O26" s="218"/>
      <c r="P26" s="90"/>
      <c r="Q26" s="91" t="s">
        <v>57</v>
      </c>
      <c r="R26" s="85"/>
      <c r="S26" s="85"/>
      <c r="T26" s="92"/>
    </row>
    <row r="27" spans="2:20" x14ac:dyDescent="0.25">
      <c r="B27" s="87"/>
      <c r="C27" s="213" t="s">
        <v>67</v>
      </c>
      <c r="D27" s="213"/>
      <c r="E27" s="214"/>
      <c r="F27" s="90"/>
      <c r="G27" s="87"/>
      <c r="H27" s="213" t="s">
        <v>67</v>
      </c>
      <c r="I27" s="213"/>
      <c r="J27" s="214"/>
      <c r="K27" s="90"/>
      <c r="L27" s="87"/>
      <c r="M27" s="213" t="s">
        <v>67</v>
      </c>
      <c r="N27" s="213"/>
      <c r="O27" s="214"/>
      <c r="P27" s="90"/>
      <c r="Q27" s="87"/>
      <c r="R27" s="213" t="s">
        <v>67</v>
      </c>
      <c r="S27" s="213"/>
      <c r="T27" s="214"/>
    </row>
    <row r="28" spans="2:20" x14ac:dyDescent="0.25">
      <c r="B28" s="87" t="s">
        <v>61</v>
      </c>
      <c r="C28" s="207" t="s">
        <v>109</v>
      </c>
      <c r="D28" s="207"/>
      <c r="E28" s="208"/>
      <c r="F28" s="90"/>
      <c r="G28" s="87" t="s">
        <v>61</v>
      </c>
      <c r="H28" s="207" t="s">
        <v>109</v>
      </c>
      <c r="I28" s="207"/>
      <c r="J28" s="208"/>
      <c r="K28" s="90"/>
      <c r="L28" s="87" t="s">
        <v>61</v>
      </c>
      <c r="M28" s="207" t="s">
        <v>108</v>
      </c>
      <c r="N28" s="207"/>
      <c r="O28" s="208"/>
      <c r="P28" s="90"/>
      <c r="Q28" s="87" t="s">
        <v>61</v>
      </c>
      <c r="R28" s="207" t="s">
        <v>107</v>
      </c>
      <c r="S28" s="207"/>
      <c r="T28" s="208"/>
    </row>
    <row r="29" spans="2:20" x14ac:dyDescent="0.25">
      <c r="B29" s="87" t="s">
        <v>62</v>
      </c>
      <c r="C29" s="207" t="s">
        <v>106</v>
      </c>
      <c r="D29" s="207"/>
      <c r="E29" s="208"/>
      <c r="F29" s="90"/>
      <c r="G29" s="87" t="s">
        <v>62</v>
      </c>
      <c r="H29" s="207" t="s">
        <v>106</v>
      </c>
      <c r="I29" s="207"/>
      <c r="J29" s="208"/>
      <c r="K29" s="90"/>
      <c r="L29" s="87" t="s">
        <v>62</v>
      </c>
      <c r="M29" s="207" t="s">
        <v>105</v>
      </c>
      <c r="N29" s="207"/>
      <c r="O29" s="208"/>
      <c r="P29" s="90"/>
      <c r="Q29" s="87" t="s">
        <v>62</v>
      </c>
      <c r="R29" s="207" t="s">
        <v>104</v>
      </c>
      <c r="S29" s="207"/>
      <c r="T29" s="208"/>
    </row>
    <row r="30" spans="2:20" x14ac:dyDescent="0.25">
      <c r="B30" s="87" t="s">
        <v>63</v>
      </c>
      <c r="C30" s="207" t="s">
        <v>103</v>
      </c>
      <c r="D30" s="207"/>
      <c r="E30" s="208"/>
      <c r="F30" s="90"/>
      <c r="G30" s="87" t="s">
        <v>63</v>
      </c>
      <c r="H30" s="207" t="s">
        <v>103</v>
      </c>
      <c r="I30" s="207"/>
      <c r="J30" s="208"/>
      <c r="K30" s="90"/>
      <c r="L30" s="87" t="s">
        <v>63</v>
      </c>
      <c r="M30" s="207" t="s">
        <v>102</v>
      </c>
      <c r="N30" s="207"/>
      <c r="O30" s="208"/>
      <c r="P30" s="90"/>
      <c r="Q30" s="87" t="s">
        <v>63</v>
      </c>
      <c r="R30" s="207" t="s">
        <v>102</v>
      </c>
      <c r="S30" s="207"/>
      <c r="T30" s="208"/>
    </row>
    <row r="31" spans="2:20" x14ac:dyDescent="0.25">
      <c r="B31" s="87" t="s">
        <v>64</v>
      </c>
      <c r="C31" s="207" t="s">
        <v>101</v>
      </c>
      <c r="D31" s="207"/>
      <c r="E31" s="208"/>
      <c r="F31" s="90"/>
      <c r="G31" s="87" t="s">
        <v>64</v>
      </c>
      <c r="H31" s="207" t="s">
        <v>101</v>
      </c>
      <c r="I31" s="207"/>
      <c r="J31" s="208"/>
      <c r="K31" s="90"/>
      <c r="L31" s="87" t="s">
        <v>64</v>
      </c>
      <c r="M31" s="207" t="s">
        <v>100</v>
      </c>
      <c r="N31" s="207"/>
      <c r="O31" s="208"/>
      <c r="P31" s="90"/>
      <c r="Q31" s="87" t="s">
        <v>64</v>
      </c>
      <c r="R31" s="207" t="s">
        <v>99</v>
      </c>
      <c r="S31" s="207"/>
      <c r="T31" s="208"/>
    </row>
    <row r="32" spans="2:20" x14ac:dyDescent="0.25">
      <c r="B32" s="87" t="s">
        <v>58</v>
      </c>
      <c r="C32" s="207" t="s">
        <v>98</v>
      </c>
      <c r="D32" s="207"/>
      <c r="E32" s="208"/>
      <c r="F32" s="90"/>
      <c r="G32" s="87" t="s">
        <v>58</v>
      </c>
      <c r="H32" s="207" t="s">
        <v>98</v>
      </c>
      <c r="I32" s="207"/>
      <c r="J32" s="208"/>
      <c r="K32" s="90"/>
      <c r="L32" s="87" t="s">
        <v>58</v>
      </c>
      <c r="M32" s="207" t="s">
        <v>97</v>
      </c>
      <c r="N32" s="207"/>
      <c r="O32" s="208"/>
      <c r="P32" s="90"/>
      <c r="Q32" s="87" t="s">
        <v>58</v>
      </c>
      <c r="R32" s="207" t="s">
        <v>96</v>
      </c>
      <c r="S32" s="207"/>
      <c r="T32" s="208"/>
    </row>
    <row r="33" spans="2:20" x14ac:dyDescent="0.25">
      <c r="B33" s="87" t="s">
        <v>59</v>
      </c>
      <c r="C33" s="207" t="s">
        <v>95</v>
      </c>
      <c r="D33" s="207"/>
      <c r="E33" s="208"/>
      <c r="F33" s="90"/>
      <c r="G33" s="87" t="s">
        <v>59</v>
      </c>
      <c r="H33" s="207" t="s">
        <v>94</v>
      </c>
      <c r="I33" s="207"/>
      <c r="J33" s="208"/>
      <c r="K33" s="90"/>
      <c r="L33" s="87" t="s">
        <v>59</v>
      </c>
      <c r="M33" s="207" t="s">
        <v>93</v>
      </c>
      <c r="N33" s="207"/>
      <c r="O33" s="208"/>
      <c r="P33" s="90"/>
      <c r="Q33" s="87" t="s">
        <v>59</v>
      </c>
      <c r="R33" s="207" t="s">
        <v>92</v>
      </c>
      <c r="S33" s="207"/>
      <c r="T33" s="208"/>
    </row>
    <row r="34" spans="2:20" x14ac:dyDescent="0.25">
      <c r="B34" s="87" t="s">
        <v>65</v>
      </c>
      <c r="C34" s="207" t="s">
        <v>91</v>
      </c>
      <c r="D34" s="207"/>
      <c r="E34" s="208"/>
      <c r="F34" s="90"/>
      <c r="G34" s="87" t="s">
        <v>65</v>
      </c>
      <c r="H34" s="207" t="s">
        <v>91</v>
      </c>
      <c r="I34" s="207"/>
      <c r="J34" s="208"/>
      <c r="K34" s="90"/>
      <c r="L34" s="87" t="s">
        <v>65</v>
      </c>
      <c r="M34" s="207" t="s">
        <v>91</v>
      </c>
      <c r="N34" s="207"/>
      <c r="O34" s="208"/>
      <c r="P34" s="90"/>
      <c r="Q34" s="87" t="s">
        <v>65</v>
      </c>
      <c r="R34" s="207" t="s">
        <v>90</v>
      </c>
      <c r="S34" s="207"/>
      <c r="T34" s="208"/>
    </row>
    <row r="35" spans="2:20" ht="16.5" thickBot="1" x14ac:dyDescent="0.3">
      <c r="B35" s="89" t="s">
        <v>60</v>
      </c>
      <c r="C35" s="219" t="s">
        <v>89</v>
      </c>
      <c r="D35" s="219"/>
      <c r="E35" s="220"/>
      <c r="F35" s="90"/>
      <c r="G35" s="89" t="s">
        <v>60</v>
      </c>
      <c r="H35" s="219" t="s">
        <v>89</v>
      </c>
      <c r="I35" s="219"/>
      <c r="J35" s="220"/>
      <c r="K35" s="90"/>
      <c r="L35" s="89" t="s">
        <v>60</v>
      </c>
      <c r="M35" s="219" t="s">
        <v>89</v>
      </c>
      <c r="N35" s="219"/>
      <c r="O35" s="220"/>
      <c r="P35" s="90"/>
      <c r="Q35" s="89" t="s">
        <v>60</v>
      </c>
      <c r="R35" s="219" t="s">
        <v>88</v>
      </c>
      <c r="S35" s="219"/>
      <c r="T35" s="220"/>
    </row>
    <row r="36" spans="2:20" ht="16.5" thickTop="1" x14ac:dyDescent="0.25"/>
  </sheetData>
  <mergeCells count="122">
    <mergeCell ref="R34:T34"/>
    <mergeCell ref="R35:T35"/>
    <mergeCell ref="R20:T20"/>
    <mergeCell ref="R21:T21"/>
    <mergeCell ref="R22:T22"/>
    <mergeCell ref="R23:T23"/>
    <mergeCell ref="R24:T24"/>
    <mergeCell ref="R28:T28"/>
    <mergeCell ref="R29:T29"/>
    <mergeCell ref="R30:T30"/>
    <mergeCell ref="R27:T27"/>
    <mergeCell ref="R19:T19"/>
    <mergeCell ref="R12:T12"/>
    <mergeCell ref="R13:T13"/>
    <mergeCell ref="R16:T16"/>
    <mergeCell ref="R17:T17"/>
    <mergeCell ref="R18:T18"/>
    <mergeCell ref="R31:T31"/>
    <mergeCell ref="R32:T32"/>
    <mergeCell ref="R33:T33"/>
    <mergeCell ref="M34:O34"/>
    <mergeCell ref="M35:O35"/>
    <mergeCell ref="Q3:T3"/>
    <mergeCell ref="R5:T5"/>
    <mergeCell ref="R6:T6"/>
    <mergeCell ref="R7:T7"/>
    <mergeCell ref="R8:T8"/>
    <mergeCell ref="R9:T9"/>
    <mergeCell ref="R10:T10"/>
    <mergeCell ref="R11:T11"/>
    <mergeCell ref="M28:O28"/>
    <mergeCell ref="M29:O29"/>
    <mergeCell ref="M30:O30"/>
    <mergeCell ref="M20:O20"/>
    <mergeCell ref="M21:O21"/>
    <mergeCell ref="M22:O22"/>
    <mergeCell ref="M23:O23"/>
    <mergeCell ref="M31:O31"/>
    <mergeCell ref="M32:O32"/>
    <mergeCell ref="M33:O33"/>
    <mergeCell ref="M9:O9"/>
    <mergeCell ref="M10:O10"/>
    <mergeCell ref="M16:O16"/>
    <mergeCell ref="M17:O17"/>
    <mergeCell ref="C34:E34"/>
    <mergeCell ref="C35:E35"/>
    <mergeCell ref="G15:J15"/>
    <mergeCell ref="H24:J24"/>
    <mergeCell ref="G26:J26"/>
    <mergeCell ref="H34:J34"/>
    <mergeCell ref="H35:J35"/>
    <mergeCell ref="H22:J22"/>
    <mergeCell ref="H23:J23"/>
    <mergeCell ref="H27:J27"/>
    <mergeCell ref="H28:J28"/>
    <mergeCell ref="C27:E27"/>
    <mergeCell ref="C28:E28"/>
    <mergeCell ref="H16:J16"/>
    <mergeCell ref="H17:J17"/>
    <mergeCell ref="H18:J18"/>
    <mergeCell ref="H19:J19"/>
    <mergeCell ref="C22:E22"/>
    <mergeCell ref="C23:E23"/>
    <mergeCell ref="B15:D15"/>
    <mergeCell ref="C24:E24"/>
    <mergeCell ref="B26:D26"/>
    <mergeCell ref="L15:O15"/>
    <mergeCell ref="M24:O24"/>
    <mergeCell ref="L26:O26"/>
    <mergeCell ref="M27:O27"/>
    <mergeCell ref="M18:O18"/>
    <mergeCell ref="M19:O19"/>
    <mergeCell ref="H29:J29"/>
    <mergeCell ref="H30:J30"/>
    <mergeCell ref="H31:J31"/>
    <mergeCell ref="H32:J32"/>
    <mergeCell ref="H33:J33"/>
    <mergeCell ref="C31:E31"/>
    <mergeCell ref="C32:E32"/>
    <mergeCell ref="C33:E33"/>
    <mergeCell ref="C29:E29"/>
    <mergeCell ref="C30:E30"/>
    <mergeCell ref="C17:E17"/>
    <mergeCell ref="C18:E18"/>
    <mergeCell ref="C19:E19"/>
    <mergeCell ref="C20:E20"/>
    <mergeCell ref="C21:E21"/>
    <mergeCell ref="C13:E13"/>
    <mergeCell ref="H5:J5"/>
    <mergeCell ref="H6:J6"/>
    <mergeCell ref="H7:J7"/>
    <mergeCell ref="H8:J8"/>
    <mergeCell ref="H9:J9"/>
    <mergeCell ref="H10:J10"/>
    <mergeCell ref="C5:E5"/>
    <mergeCell ref="C6:E6"/>
    <mergeCell ref="C7:E7"/>
    <mergeCell ref="C11:E11"/>
    <mergeCell ref="H12:J12"/>
    <mergeCell ref="H13:J13"/>
    <mergeCell ref="H11:J11"/>
    <mergeCell ref="H20:J20"/>
    <mergeCell ref="H21:J21"/>
    <mergeCell ref="C10:E10"/>
    <mergeCell ref="B4:D4"/>
    <mergeCell ref="C12:E12"/>
    <mergeCell ref="C8:E8"/>
    <mergeCell ref="C9:E9"/>
    <mergeCell ref="M12:O12"/>
    <mergeCell ref="M8:O8"/>
    <mergeCell ref="B2:T2"/>
    <mergeCell ref="C16:E16"/>
    <mergeCell ref="M11:O11"/>
    <mergeCell ref="B3:E3"/>
    <mergeCell ref="L3:O3"/>
    <mergeCell ref="M13:O13"/>
    <mergeCell ref="G3:J3"/>
    <mergeCell ref="G4:J4"/>
    <mergeCell ref="L4:O4"/>
    <mergeCell ref="M5:O5"/>
    <mergeCell ref="M6:O6"/>
    <mergeCell ref="M7:O7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Pokretna mreža</vt:lpstr>
      <vt:lpstr>Rekapitulacija</vt:lpstr>
      <vt:lpstr>Specifikacije tarifa</vt:lpstr>
      <vt:lpstr>Specifikacije uređaja</vt:lpstr>
      <vt:lpstr>'Pokretna mreža'!Podrucje_ispisa</vt:lpstr>
      <vt:lpstr>'Specifikacije tarifa'!Podrucje_ispisa</vt:lpstr>
      <vt:lpstr>'Specifikacije uređaja'!Podrucje_ispisa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Maric</cp:lastModifiedBy>
  <cp:lastPrinted>2020-09-11T19:57:36Z</cp:lastPrinted>
  <dcterms:created xsi:type="dcterms:W3CDTF">2013-02-05T12:23:51Z</dcterms:created>
  <dcterms:modified xsi:type="dcterms:W3CDTF">2020-09-14T11:58:06Z</dcterms:modified>
</cp:coreProperties>
</file>