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ra Đuzel\Documents\FISKALNA ODGOVONOST I INVENTURA\TRANSPARENTNOST - OBJAVE 2024\02-2024- ob. 19.03.2024\"/>
    </mc:Choice>
  </mc:AlternateContent>
  <bookViews>
    <workbookView xWindow="0" yWindow="0" windowWidth="30720" windowHeight="11976"/>
  </bookViews>
  <sheets>
    <sheet name="List1" sheetId="1" r:id="rId1"/>
  </sheets>
  <definedNames>
    <definedName name="_FiltarBaze" localSheetId="0" hidden="1">List1!$A$10:$M$477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0" i="1" l="1"/>
  <c r="G414" i="1" s="1"/>
  <c r="G399" i="1"/>
  <c r="G398" i="1"/>
  <c r="G397" i="1"/>
  <c r="G393" i="1"/>
  <c r="G391" i="1"/>
  <c r="G390" i="1"/>
  <c r="G371" i="1"/>
  <c r="G363" i="1"/>
  <c r="G405" i="1" l="1"/>
  <c r="G287" i="1" l="1"/>
  <c r="G245" i="1" l="1"/>
  <c r="G242" i="1"/>
  <c r="G238" i="1"/>
  <c r="G235" i="1"/>
  <c r="G232" i="1"/>
  <c r="G229" i="1"/>
  <c r="G226" i="1"/>
  <c r="G223" i="1"/>
  <c r="G219" i="1"/>
  <c r="G216" i="1"/>
  <c r="G212" i="1"/>
  <c r="G203" i="1"/>
  <c r="G200" i="1"/>
  <c r="G197" i="1"/>
  <c r="G193" i="1"/>
  <c r="G190" i="1"/>
  <c r="G185" i="1"/>
  <c r="G180" i="1"/>
  <c r="G171" i="1"/>
  <c r="G168" i="1"/>
  <c r="G163" i="1"/>
  <c r="G160" i="1"/>
  <c r="G157" i="1"/>
  <c r="G153" i="1"/>
  <c r="G150" i="1"/>
  <c r="G146" i="1"/>
  <c r="G136" i="1"/>
  <c r="G130" i="1"/>
  <c r="G125" i="1"/>
  <c r="G121" i="1"/>
  <c r="G113" i="1"/>
  <c r="G110" i="1"/>
  <c r="G106" i="1"/>
  <c r="G103" i="1"/>
  <c r="G99" i="1"/>
  <c r="G96" i="1"/>
  <c r="G92" i="1"/>
  <c r="G89" i="1"/>
  <c r="G86" i="1"/>
  <c r="G83" i="1"/>
  <c r="G80" i="1"/>
  <c r="G77" i="1"/>
  <c r="G74" i="1"/>
  <c r="G71" i="1"/>
  <c r="G68" i="1"/>
  <c r="G65" i="1"/>
  <c r="G62" i="1"/>
  <c r="G58" i="1"/>
  <c r="G55" i="1"/>
  <c r="G52" i="1"/>
  <c r="G48" i="1"/>
  <c r="G41" i="1"/>
  <c r="G37" i="1"/>
  <c r="G33" i="1"/>
  <c r="G29" i="1"/>
  <c r="G26" i="1"/>
  <c r="G23" i="1"/>
  <c r="G20" i="1"/>
  <c r="G12" i="1"/>
  <c r="G328" i="1" l="1"/>
  <c r="G330" i="1" s="1"/>
  <c r="G358" i="1" l="1"/>
  <c r="G346" i="1"/>
  <c r="G336" i="1"/>
  <c r="G333" i="1"/>
  <c r="G322" i="1"/>
  <c r="G318" i="1"/>
  <c r="G297" i="1"/>
  <c r="G294" i="1"/>
  <c r="G291" i="1"/>
  <c r="G284" i="1"/>
  <c r="G281" i="1"/>
  <c r="G274" i="1"/>
  <c r="G265" i="1"/>
  <c r="G252" i="1" l="1"/>
  <c r="G257" i="1"/>
  <c r="G315" i="1"/>
</calcChain>
</file>

<file path=xl/sharedStrings.xml><?xml version="1.0" encoding="utf-8"?>
<sst xmlns="http://schemas.openxmlformats.org/spreadsheetml/2006/main" count="910" uniqueCount="304">
  <si>
    <t>NAZIV ISPLATITELJA:</t>
  </si>
  <si>
    <t>UČITELJSKI FAKUTLET SVEUČILIŠTA U ZAGREBU</t>
  </si>
  <si>
    <t>2024.G.</t>
  </si>
  <si>
    <t>NAZIV PRIMATELJA</t>
  </si>
  <si>
    <t>OIB PRIMATELJA</t>
  </si>
  <si>
    <t>NAČIN OBJAVE</t>
  </si>
  <si>
    <t>VRSTA RASHODA/IZDATAKA</t>
  </si>
  <si>
    <t>u eurima</t>
  </si>
  <si>
    <t>Zagreb</t>
  </si>
  <si>
    <t>Naknade za prijevoz</t>
  </si>
  <si>
    <t xml:space="preserve">UKUPNO: </t>
  </si>
  <si>
    <t>Uredski materijal</t>
  </si>
  <si>
    <t>INKOMAS d.o.o.</t>
  </si>
  <si>
    <t>D.P. SITOGRAF d.o.o.</t>
  </si>
  <si>
    <t>Toneri</t>
  </si>
  <si>
    <t>DB PROM d.o.o.</t>
  </si>
  <si>
    <t>GDPR</t>
  </si>
  <si>
    <t>SANTCA DOMENICA d.o.o.</t>
  </si>
  <si>
    <t>ŠKOLSKA KNJIGA d.d.</t>
  </si>
  <si>
    <t>Sredstva za čišćenje</t>
  </si>
  <si>
    <t>CWS-BOCO d.o.o.</t>
  </si>
  <si>
    <t>URBANUM-NEKRETNINE d.o.o.</t>
  </si>
  <si>
    <t>Sitni inventar</t>
  </si>
  <si>
    <t>Stručno usavršavanje - profesori</t>
  </si>
  <si>
    <t xml:space="preserve">HRVATSKO FILOLOŠKO DRUŠTVO </t>
  </si>
  <si>
    <t>ZAGREBAČKI ELEKTRIČNI TRAMVAJ d.o.o.</t>
  </si>
  <si>
    <t xml:space="preserve">Higijenski materijal </t>
  </si>
  <si>
    <t>HEP OPSKRBA d.o.o.</t>
  </si>
  <si>
    <t>HEP TOPLINARSTVO d.o.o.</t>
  </si>
  <si>
    <t xml:space="preserve">INA d.d. </t>
  </si>
  <si>
    <t xml:space="preserve">Službena, radna i zaštitna odjeća i obuća </t>
  </si>
  <si>
    <t xml:space="preserve">HRVATSKI TELEKOM d.d. </t>
  </si>
  <si>
    <t>Fiksna telefonija</t>
  </si>
  <si>
    <t xml:space="preserve">A1 HRVATSKA d.o.o.  </t>
  </si>
  <si>
    <t>Mobilna telefonija</t>
  </si>
  <si>
    <t>Poštarina</t>
  </si>
  <si>
    <t xml:space="preserve">KATARINA ZRINSKI d.o.o. </t>
  </si>
  <si>
    <t>Varaždin</t>
  </si>
  <si>
    <t>HIDRO EKO FUTURA d.o.o.</t>
  </si>
  <si>
    <t>Usluge tekućeg i investicijskog održavanja postrojenja i opreme</t>
  </si>
  <si>
    <t>ALZAS ALARMS d.o.o</t>
  </si>
  <si>
    <t>ALFA KOMPJUTER USLUGE d.o.o.</t>
  </si>
  <si>
    <t>Ostale usluge tekućeg i investicijskog održavanja</t>
  </si>
  <si>
    <t>ELMAT PROJEKT j.d.o.o.</t>
  </si>
  <si>
    <t>Ostale usluge prom. I informiranja + hotel, rtv</t>
  </si>
  <si>
    <t xml:space="preserve">HRVATSKA RADIO TELEVIZIJA </t>
  </si>
  <si>
    <t>Opskrba vodom</t>
  </si>
  <si>
    <t>PRIVREDA d.o.o.</t>
  </si>
  <si>
    <t>MEĐIMURSKE VODE d.o.o.</t>
  </si>
  <si>
    <t>Čakovec</t>
  </si>
  <si>
    <t xml:space="preserve">VODOOPSKRBA I ODVODNAJA d.o.o. </t>
  </si>
  <si>
    <t>Iznošenje i odvoz smeća</t>
  </si>
  <si>
    <t>Petrinja</t>
  </si>
  <si>
    <t xml:space="preserve">GKP ČAKOM d.o.o. </t>
  </si>
  <si>
    <t xml:space="preserve">ZAGREBAČKI HOLDING d.o.o. </t>
  </si>
  <si>
    <t>Pričuva</t>
  </si>
  <si>
    <t>GRAD ZAGREB, GRADSKI URED ZA OBNOVU, IZGRADNJU i PROSTORNO UREĐENJE</t>
  </si>
  <si>
    <t>Konumalna i vodna naknada</t>
  </si>
  <si>
    <t>Najamnina za građevinske objekte</t>
  </si>
  <si>
    <t xml:space="preserve">OSNOVNA ŠKOLA CVJETNO NASELJE </t>
  </si>
  <si>
    <t>POSLOVE ZONE PETRINJA d.o.o.</t>
  </si>
  <si>
    <t>OSNOVNA ŠKOLA GRIGORA VITEZA</t>
  </si>
  <si>
    <t xml:space="preserve">OSNOVNA ŠKOLA IZIDORA KRŠNJAVOGA </t>
  </si>
  <si>
    <t>SINDIKAT GRADNJA d.o.o.</t>
  </si>
  <si>
    <t>Zakupnine i najamnine za prijevozna sredstva</t>
  </si>
  <si>
    <t xml:space="preserve">Ostale najamnine i zakupnine </t>
  </si>
  <si>
    <t xml:space="preserve">NACIONALNA I SVEUČILIŠNA KNJIŽNICA </t>
  </si>
  <si>
    <t>Usluge studentskog servisa</t>
  </si>
  <si>
    <t>STUDENTSKI CENTAR SVEUČILIŠTA U VARAŽDINU</t>
  </si>
  <si>
    <t>DJEČJI VRTIĆ IVANE BRLIĆ MAŽURANIĆ</t>
  </si>
  <si>
    <t>Konzalting i nadzor</t>
  </si>
  <si>
    <t>INTERKONZALTING d.o.o.</t>
  </si>
  <si>
    <t>CAPITAL ING d.o.o.</t>
  </si>
  <si>
    <t xml:space="preserve">SINTEGRAS d.o.o. </t>
  </si>
  <si>
    <t xml:space="preserve">Usluge ažuriranja računalnih baza </t>
  </si>
  <si>
    <t>FOKUS INFOPROJEKT d.o.o.</t>
  </si>
  <si>
    <t>LIBUSOFT CICOM d.o.o.</t>
  </si>
  <si>
    <t>MAG INFORMATIKA d.o.o.</t>
  </si>
  <si>
    <t>Usluge ažuriranja računalnih baza</t>
  </si>
  <si>
    <t xml:space="preserve">VALICON  d.o.o. </t>
  </si>
  <si>
    <t xml:space="preserve">FINANCIJSKA AGENCIJA </t>
  </si>
  <si>
    <t xml:space="preserve">Tisak časopisa, brošura i knjiga </t>
  </si>
  <si>
    <t>Sveti Ivan Zelina</t>
  </si>
  <si>
    <t>TISKARA ZELINA d.d.</t>
  </si>
  <si>
    <t>I . T. GRAF d.o.o.</t>
  </si>
  <si>
    <t>VEKA USLUGE d.o.o.</t>
  </si>
  <si>
    <t xml:space="preserve">Izrada i tisak </t>
  </si>
  <si>
    <t>Uređenje prostora</t>
  </si>
  <si>
    <t>CVJEĆARNICA ANKICA</t>
  </si>
  <si>
    <t>Usluge ćišćenja, pranja i slično</t>
  </si>
  <si>
    <t>Usluge čuvanja imovine i osoba</t>
  </si>
  <si>
    <t>Obeze za naknade troškova osoba izvan radnog dnosa</t>
  </si>
  <si>
    <t>TIHI STEPANIĆ JASMINKA</t>
  </si>
  <si>
    <t>Reprezentacija</t>
  </si>
  <si>
    <t>EUROADRIA d.o.o.</t>
  </si>
  <si>
    <t>VRUTAK d.o.o.</t>
  </si>
  <si>
    <t>NEWMIP d.o.o.</t>
  </si>
  <si>
    <t>Sisak</t>
  </si>
  <si>
    <t>ŽIVA VODA d.o.o.</t>
  </si>
  <si>
    <t>METRO CASH &amp; CARRY d.o.o.</t>
  </si>
  <si>
    <t>Međunarodne članarine</t>
  </si>
  <si>
    <t>Usluge banaka</t>
  </si>
  <si>
    <t>Nexi Croatia d.o.o.</t>
  </si>
  <si>
    <t>Erste&amp;steirermarkische Bank d.o.o.</t>
  </si>
  <si>
    <t>Rijeka</t>
  </si>
  <si>
    <t>Usluge platnog prometa</t>
  </si>
  <si>
    <t xml:space="preserve">Prijenosna računala </t>
  </si>
  <si>
    <t xml:space="preserve">Mobilni telefoni </t>
  </si>
  <si>
    <t>Ostala oprema za održavanje i zaštitu</t>
  </si>
  <si>
    <t>Ostali uređaji</t>
  </si>
  <si>
    <t>Knjige - UF</t>
  </si>
  <si>
    <t xml:space="preserve">MOZAIK KNJIGA d.o.o. </t>
  </si>
  <si>
    <t>Znanje d.o.o.</t>
  </si>
  <si>
    <t xml:space="preserve">IEP d.o.o. </t>
  </si>
  <si>
    <t>SVEUČILIŠTE JURJA DOBRILE U PULI</t>
  </si>
  <si>
    <t>Pula</t>
  </si>
  <si>
    <t>DOBRA KNJIGA d.o.o.</t>
  </si>
  <si>
    <t>LEYKAM INTERNATIONAL d.o.o.</t>
  </si>
  <si>
    <t>GOLDEN MARKETING - TEHNJIČKA KNJIGA d.o.o.</t>
  </si>
  <si>
    <t xml:space="preserve">HRVATSKA MATICA ISELJKENIKA </t>
  </si>
  <si>
    <t>TOKIĆ TRGOVINA d.o.o.</t>
  </si>
  <si>
    <t>ODVJETNIČKO DRUŠTVO ARLOVIĆ I KUKILO d.o.o.</t>
  </si>
  <si>
    <t>STUDENTSKI CENTAR U SISKU</t>
  </si>
  <si>
    <t>STUDENTSKI CENTAR  U VARAŽDINU</t>
  </si>
  <si>
    <t>STUDENTSKI CENTAR  U ZAGREBU</t>
  </si>
  <si>
    <t xml:space="preserve">Plaće za redovan rad </t>
  </si>
  <si>
    <t>Doprinosi za obvezno zdravstveno osiguranje</t>
  </si>
  <si>
    <t xml:space="preserve">Naknada za prijevoz </t>
  </si>
  <si>
    <t>Ostali rashodi za zaposlene</t>
  </si>
  <si>
    <t>Pristojbe i naknade</t>
  </si>
  <si>
    <t>Službena putovanja</t>
  </si>
  <si>
    <t>Usluge odvjetnika, javnog bilježnika i pravnog savjetovanja</t>
  </si>
  <si>
    <t>Poslovni objekti</t>
  </si>
  <si>
    <t>ING-GRAD d.o.o.</t>
  </si>
  <si>
    <t>VG5 d.o.o.</t>
  </si>
  <si>
    <t>Ljubljana, Slovenija</t>
  </si>
  <si>
    <t>Ostala računalna oprema</t>
  </si>
  <si>
    <t>ADRESA:</t>
  </si>
  <si>
    <t>SAVSKA CESTA 77, 10 000 ZAGREB</t>
  </si>
  <si>
    <t>OIB:</t>
  </si>
  <si>
    <t>ISPLATE SREDSTAVA ZA RAZDOBLJE:</t>
  </si>
  <si>
    <t>O9832370191</t>
  </si>
  <si>
    <t>SOLUM INŽINJERING d.o.o.</t>
  </si>
  <si>
    <t>KRSNIK ROMANA</t>
  </si>
  <si>
    <t>ŠKUDAR ANA</t>
  </si>
  <si>
    <t>DV VEDRI DANI</t>
  </si>
  <si>
    <t>DV ISKRICA</t>
  </si>
  <si>
    <t>DV MALEŠNICA</t>
  </si>
  <si>
    <t>ZAGREB</t>
  </si>
  <si>
    <t>Intelektualne usluge</t>
  </si>
  <si>
    <t>SJEDIŠTE/PREBIVALIŠTE PRIMATELJA</t>
  </si>
  <si>
    <t>OZNAKA RASHODA</t>
  </si>
  <si>
    <t>OBRT ZA USLUGE ČIŠĆENJA I PRANJA</t>
  </si>
  <si>
    <t>EARLI</t>
  </si>
  <si>
    <t>BE0806.313.092</t>
  </si>
  <si>
    <t>Makedonija</t>
  </si>
  <si>
    <t>IJMEP 2024</t>
  </si>
  <si>
    <t>Italija</t>
  </si>
  <si>
    <t>ROSIP d.o.o.</t>
  </si>
  <si>
    <t> 89811416156</t>
  </si>
  <si>
    <t xml:space="preserve">UDRUGA KONDICIJSKIH TRNERA HRVATSKE </t>
  </si>
  <si>
    <t xml:space="preserve">IDEA PROMO&amp;EVENTS </t>
  </si>
  <si>
    <t xml:space="preserve">DE GRUYTER </t>
  </si>
  <si>
    <t>UNIVERSITI BUSINES ACADEMY IN NOVI SAD</t>
  </si>
  <si>
    <t>Obveze za literaturu, publikacije, časopise - hrv. Izdanja</t>
  </si>
  <si>
    <t>KAJKAVSKO SPRAVIŠĆE - DRUŠTVO ZA ŠIRENJE I UNAPREĐIVANJE ZNANOSTI I UMJETNOSTI</t>
  </si>
  <si>
    <t>METRO cash &amp; carry d.o.o.</t>
  </si>
  <si>
    <t>Obveze za razni potrošni pomoćni materija- UF</t>
  </si>
  <si>
    <t xml:space="preserve">PEVEX d.d. </t>
  </si>
  <si>
    <t> 73660371074</t>
  </si>
  <si>
    <t>ROTO-COLOR d.o.o</t>
  </si>
  <si>
    <t>ELCOP d.o.o.</t>
  </si>
  <si>
    <t>NOVA ARKA d.o.o.</t>
  </si>
  <si>
    <t>Potrošni materijal - nastava</t>
  </si>
  <si>
    <t>GANYMEDES d.o.o.</t>
  </si>
  <si>
    <t xml:space="preserve">Ostali potrošni materijal </t>
  </si>
  <si>
    <t>M&amp;B proizvodnja, trgovina i usluge</t>
  </si>
  <si>
    <t>Sv. Ivan Zelina</t>
  </si>
  <si>
    <t>Kape</t>
  </si>
  <si>
    <t>Obveze za električnu energiju</t>
  </si>
  <si>
    <t>Obveze za grijanje</t>
  </si>
  <si>
    <t xml:space="preserve">MEĐIMURJE - PLIN ČAKOVEC </t>
  </si>
  <si>
    <t>Obveze za utrošak plina</t>
  </si>
  <si>
    <t>Obveze za benzin, dizel - za kosilice i drugo</t>
  </si>
  <si>
    <t>Obveze za ostali materijal za proizvodnju energije (ugljen..)</t>
  </si>
  <si>
    <t>AKUBEREN D.O.O.</t>
  </si>
  <si>
    <t>Mat. I dijelovi za tek. i invest. Održavanje transportnih sredstva</t>
  </si>
  <si>
    <t xml:space="preserve">Ostali materijal i djelovi za tekuće i ivesticijsko održavanje - ključevi </t>
  </si>
  <si>
    <t>BAT d.o.o.</t>
  </si>
  <si>
    <t>Obveze za sitni inventar - ZIR</t>
  </si>
  <si>
    <t>ROST ŠTORT d.o.o.</t>
  </si>
  <si>
    <t>MARINE AIR d.o.o.</t>
  </si>
  <si>
    <t xml:space="preserve">Zagreb </t>
  </si>
  <si>
    <t xml:space="preserve">HRVATSKA POŠTA </t>
  </si>
  <si>
    <t>FlixBus CEE South d.o.o.</t>
  </si>
  <si>
    <t>Usluge prijevoza</t>
  </si>
  <si>
    <t>Ryanair</t>
  </si>
  <si>
    <t>IE4749148U</t>
  </si>
  <si>
    <t xml:space="preserve">Dublin </t>
  </si>
  <si>
    <t>HRVATSKE AUTOCESTE d.o.o.</t>
  </si>
  <si>
    <t>Ostale usluge za komunikaciju i prijevoz + ENC + cestarina</t>
  </si>
  <si>
    <t>NARODNE NOVINE d.d.</t>
  </si>
  <si>
    <t xml:space="preserve">Objava oglasa za natječaje </t>
  </si>
  <si>
    <t xml:space="preserve">BOOKING </t>
  </si>
  <si>
    <t>NL805734958B01</t>
  </si>
  <si>
    <t>Nizozemska</t>
  </si>
  <si>
    <t>KOMUNALAC PETRINJA</t>
  </si>
  <si>
    <t>SMIT COMMERCE d.o.o.</t>
  </si>
  <si>
    <t>STUDENTSKI CENTAR SVEUČILIŠTA</t>
  </si>
  <si>
    <t xml:space="preserve">Najamnine za opremu </t>
  </si>
  <si>
    <t>PC TO GO d.o.o.</t>
  </si>
  <si>
    <t>PORSCHE LEASING d.o.o</t>
  </si>
  <si>
    <t>LEXPERA d.o.o.</t>
  </si>
  <si>
    <t>POLIKLINIKA SVETI ROK M.D.</t>
  </si>
  <si>
    <t xml:space="preserve">Zdravstvene i veterinarske usluge </t>
  </si>
  <si>
    <t>NEZAVISNI SINDIKAT ZNANOSTI I VISOKOG OBRAZOVANJA</t>
  </si>
  <si>
    <t xml:space="preserve">SVEUČILIŠTE U ZAGREBU GRAĐEVINSKI FAKULTET </t>
  </si>
  <si>
    <t>Izrada projektne dokumentacije i troškovnika</t>
  </si>
  <si>
    <t>LUNIKA, obrt za poslovno savjetovanje</t>
  </si>
  <si>
    <t> 98225898</t>
  </si>
  <si>
    <t>BIM projekt d.o.o</t>
  </si>
  <si>
    <t>INTERCEPTOR PROJECT j.d.o.o.</t>
  </si>
  <si>
    <t xml:space="preserve">MAG INFORMATIKA </t>
  </si>
  <si>
    <t> 37439642333</t>
  </si>
  <si>
    <t>PERFEKTA d.o.o.</t>
  </si>
  <si>
    <t>Ostale računalne usluge</t>
  </si>
  <si>
    <t>FINA ZAGREB</t>
  </si>
  <si>
    <t>D.N. d.o.o.</t>
  </si>
  <si>
    <t>Grafička priprema i filmovi za tisak</t>
  </si>
  <si>
    <t>FLEKICA d.o.o.</t>
  </si>
  <si>
    <t xml:space="preserve">Usluge čišćenja, pranja i sl. </t>
  </si>
  <si>
    <t>IMMES ENT d.o.o.</t>
  </si>
  <si>
    <t>UKUPNO:</t>
  </si>
  <si>
    <t>AKD d.o.o.</t>
  </si>
  <si>
    <t>Ostale nespomenute usluge</t>
  </si>
  <si>
    <t>KAUFLAND HRVATSKA k.d</t>
  </si>
  <si>
    <t>CATERING TIM LISAK d.o.o.</t>
  </si>
  <si>
    <t>PEKARNA STARI ZAGREB d.o.o.</t>
  </si>
  <si>
    <t>HRVATSKO UDRUŽENJE ZA OBRAZOVNA ISTRAŽIVANJA</t>
  </si>
  <si>
    <t xml:space="preserve">Tuzemne članarine </t>
  </si>
  <si>
    <t>HRVATSKO SOSIJOLOŠKO DRUŠTVO</t>
  </si>
  <si>
    <t>Sudske pristojbe</t>
  </si>
  <si>
    <t>KONČAR - ELEKTROTEHNIKA I INFORMATIKA d.d.</t>
  </si>
  <si>
    <t>Prijenosna računala</t>
  </si>
  <si>
    <t>Ostala računala</t>
  </si>
  <si>
    <t>Printeri</t>
  </si>
  <si>
    <t>Monitori</t>
  </si>
  <si>
    <t>EURO-UNIT d.o.o.</t>
  </si>
  <si>
    <t>Glazbeni istrumenti i oprema</t>
  </si>
  <si>
    <t>Projektori</t>
  </si>
  <si>
    <t>DOMINOVIĆ d.o.o.</t>
  </si>
  <si>
    <t>UPI 2M PLUS d.o.o.</t>
  </si>
  <si>
    <t>VELJAČA</t>
  </si>
  <si>
    <t>Zagreb, 19.03.2024.</t>
  </si>
  <si>
    <t>Djelovi, pribor potrepštine za računalo</t>
  </si>
  <si>
    <t>Stručna praksa izv. studenti</t>
  </si>
  <si>
    <t>Naknada za korištenje priv. automobila u sl. svrhe</t>
  </si>
  <si>
    <t>Berlin</t>
  </si>
  <si>
    <t>PIB: 101661892</t>
  </si>
  <si>
    <t>NOVISAD</t>
  </si>
  <si>
    <t>BUDINSKI VESNA</t>
  </si>
  <si>
    <t>HRASKI MARIJANA</t>
  </si>
  <si>
    <t>HANŽIĆ DEDA SILVIJA</t>
  </si>
  <si>
    <t>BRKIĆ GORAN</t>
  </si>
  <si>
    <t>KOS KOLOBARIĆ MIRTA</t>
  </si>
  <si>
    <t>PAAR DALIBOR</t>
  </si>
  <si>
    <t>CINDRIĆ IVANA</t>
  </si>
  <si>
    <t>KRAJNOVIĆ JADRANKA</t>
  </si>
  <si>
    <t>JURČEV ANTONIO</t>
  </si>
  <si>
    <t>PAVELIĆ KARAMATIĆ LARA</t>
  </si>
  <si>
    <t>HENOK MAGDA</t>
  </si>
  <si>
    <t>GEUNJY KIM</t>
  </si>
  <si>
    <t>ANDRAKA IVA</t>
  </si>
  <si>
    <t>NEVEN HRVATIĆ</t>
  </si>
  <si>
    <t>RENATA JUKIĆ</t>
  </si>
  <si>
    <t>MARJAN MARINO NINČEVIĆ</t>
  </si>
  <si>
    <t>DUJMOVIĆ ANA</t>
  </si>
  <si>
    <t>PAVLINOVAC ZDENKA</t>
  </si>
  <si>
    <t>JURČEVIĆ MARIJA</t>
  </si>
  <si>
    <t>POLJAK - MRAVAK LJILJANA</t>
  </si>
  <si>
    <t>TOMINOVIĆ RUŽICA</t>
  </si>
  <si>
    <t>IVANKOVIĆ LJILJANA</t>
  </si>
  <si>
    <t>BENIĆ VOJVODIĆ SANJA</t>
  </si>
  <si>
    <t>ČANKOVIĆ PAUNOVIĆ TATJANA</t>
  </si>
  <si>
    <t>KRAJČEK STJEPAN</t>
  </si>
  <si>
    <t>MILJAK MARTINA</t>
  </si>
  <si>
    <t>PONGRAC IVANA</t>
  </si>
  <si>
    <t>GUDEK NADA</t>
  </si>
  <si>
    <t>VLAŠIĆ JASMINA</t>
  </si>
  <si>
    <t>BASTA SANJA</t>
  </si>
  <si>
    <t>KUNERT ANABELA</t>
  </si>
  <si>
    <t>KOKANOVIĆ TIHANA</t>
  </si>
  <si>
    <t>SHARAIRI SANJA</t>
  </si>
  <si>
    <t>BLAŽEVIĆ BRANKICA</t>
  </si>
  <si>
    <t>PETEH IGOR</t>
  </si>
  <si>
    <t>MAJHUT BERISLAV</t>
  </si>
  <si>
    <t>MAGDALENIĆ BRANIMIR</t>
  </si>
  <si>
    <t>RIJAVEC MAJDA</t>
  </si>
  <si>
    <t>KUVAČ KRALJEVIĆ JELENA</t>
  </si>
  <si>
    <t>BRAJŠA-ŽGANEC ANDREJA</t>
  </si>
  <si>
    <t>KALINIĆ LEBINEC DUBRAVKA</t>
  </si>
  <si>
    <t>DVORŠČAK KAVUR TEA</t>
  </si>
  <si>
    <t>MILETA SILVESTAR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</si>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</sst>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##,###,##0.0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4D5156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color rgb="FF4D5156"/>
      <name val="Calibri"/>
      <family val="2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0" fillId="4" borderId="0" xfId="0" applyFill="1"/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" fontId="8" fillId="0" borderId="1" xfId="0" applyNumberFormat="1" applyFont="1" applyBorder="1"/>
    <xf numFmtId="4" fontId="8" fillId="0" borderId="0" xfId="0" applyNumberFormat="1" applyFont="1"/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4" fontId="10" fillId="3" borderId="1" xfId="0" applyNumberFormat="1" applyFont="1" applyFill="1" applyBorder="1" applyAlignment="1">
      <alignment horizontal="right" wrapText="1"/>
    </xf>
    <xf numFmtId="0" fontId="8" fillId="3" borderId="1" xfId="0" applyFont="1" applyFill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10" fillId="3" borderId="1" xfId="0" applyFont="1" applyFill="1" applyBorder="1"/>
    <xf numFmtId="0" fontId="8" fillId="0" borderId="1" xfId="0" applyFont="1" applyBorder="1" applyAlignment="1">
      <alignment wrapText="1"/>
    </xf>
    <xf numFmtId="0" fontId="10" fillId="0" borderId="1" xfId="0" applyFont="1" applyBorder="1"/>
    <xf numFmtId="0" fontId="0" fillId="3" borderId="0" xfId="0" applyFont="1" applyFill="1"/>
    <xf numFmtId="0" fontId="0" fillId="4" borderId="0" xfId="0" applyFont="1" applyFill="1" applyAlignment="1">
      <alignment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0" xfId="0" applyFill="1" applyAlignment="1"/>
    <xf numFmtId="0" fontId="0" fillId="0" borderId="0" xfId="0" applyAlignment="1"/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0" xfId="0"/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right" wrapText="1"/>
    </xf>
    <xf numFmtId="4" fontId="10" fillId="3" borderId="1" xfId="0" applyNumberFormat="1" applyFont="1" applyFill="1" applyBorder="1" applyAlignment="1">
      <alignment wrapText="1"/>
    </xf>
    <xf numFmtId="0" fontId="10" fillId="5" borderId="1" xfId="0" applyFont="1" applyFill="1" applyBorder="1"/>
    <xf numFmtId="0" fontId="8" fillId="5" borderId="1" xfId="0" applyFont="1" applyFill="1" applyBorder="1" applyAlignment="1">
      <alignment wrapText="1"/>
    </xf>
    <xf numFmtId="4" fontId="10" fillId="5" borderId="1" xfId="0" applyNumberFormat="1" applyFont="1" applyFill="1" applyBorder="1" applyAlignment="1">
      <alignment wrapText="1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10" fillId="5" borderId="2" xfId="0" applyFont="1" applyFill="1" applyBorder="1"/>
    <xf numFmtId="0" fontId="10" fillId="5" borderId="3" xfId="0" applyFont="1" applyFill="1" applyBorder="1"/>
    <xf numFmtId="0" fontId="10" fillId="5" borderId="4" xfId="0" applyFont="1" applyFill="1" applyBorder="1"/>
    <xf numFmtId="0" fontId="12" fillId="0" borderId="0" xfId="0" applyFont="1" applyAlignment="1">
      <alignment horizontal="left"/>
    </xf>
    <xf numFmtId="4" fontId="13" fillId="5" borderId="1" xfId="0" applyNumberFormat="1" applyFont="1" applyFill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13" fillId="5" borderId="1" xfId="0" applyNumberFormat="1" applyFont="1" applyFill="1" applyBorder="1" applyAlignment="1">
      <alignment wrapText="1"/>
    </xf>
    <xf numFmtId="0" fontId="8" fillId="0" borderId="0" xfId="0" applyFont="1"/>
    <xf numFmtId="0" fontId="10" fillId="5" borderId="1" xfId="0" applyFont="1" applyFill="1" applyBorder="1" applyAlignment="1">
      <alignment wrapText="1"/>
    </xf>
    <xf numFmtId="0" fontId="14" fillId="0" borderId="0" xfId="0" applyFont="1" applyAlignment="1">
      <alignment horizontal="left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15" fillId="5" borderId="1" xfId="0" applyFont="1" applyFill="1" applyBorder="1" applyAlignment="1">
      <alignment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8" fillId="0" borderId="1" xfId="0" applyFont="1" applyBorder="1" applyAlignment="1">
      <alignment horizontal="left" wrapText="1"/>
    </xf>
    <xf numFmtId="0" fontId="16" fillId="5" borderId="1" xfId="0" applyFont="1" applyFill="1" applyBorder="1"/>
    <xf numFmtId="0" fontId="15" fillId="5" borderId="1" xfId="0" applyFont="1" applyFill="1" applyBorder="1" applyAlignment="1">
      <alignment horizontal="left" wrapText="1"/>
    </xf>
    <xf numFmtId="0" fontId="16" fillId="0" borderId="1" xfId="0" applyFont="1" applyBorder="1"/>
    <xf numFmtId="0" fontId="10" fillId="0" borderId="1" xfId="0" applyFont="1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4" xfId="0" applyFont="1" applyFill="1" applyBorder="1"/>
    <xf numFmtId="0" fontId="15" fillId="6" borderId="1" xfId="0" applyFont="1" applyFill="1" applyBorder="1" applyAlignment="1">
      <alignment wrapText="1"/>
    </xf>
    <xf numFmtId="0" fontId="15" fillId="6" borderId="1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6" borderId="1" xfId="0" applyFont="1" applyFill="1" applyBorder="1"/>
    <xf numFmtId="0" fontId="8" fillId="6" borderId="1" xfId="0" applyFont="1" applyFill="1" applyBorder="1" applyAlignment="1">
      <alignment wrapText="1"/>
    </xf>
    <xf numFmtId="4" fontId="8" fillId="6" borderId="1" xfId="0" applyNumberFormat="1" applyFont="1" applyFill="1" applyBorder="1" applyAlignment="1">
      <alignment wrapText="1"/>
    </xf>
    <xf numFmtId="0" fontId="8" fillId="6" borderId="2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10" fillId="7" borderId="2" xfId="0" applyFont="1" applyFill="1" applyBorder="1"/>
    <xf numFmtId="0" fontId="10" fillId="7" borderId="3" xfId="0" applyFont="1" applyFill="1" applyBorder="1"/>
    <xf numFmtId="0" fontId="10" fillId="7" borderId="4" xfId="0" applyFont="1" applyFill="1" applyBorder="1"/>
    <xf numFmtId="0" fontId="8" fillId="7" borderId="1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wrapText="1"/>
    </xf>
    <xf numFmtId="0" fontId="8" fillId="7" borderId="1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left"/>
    </xf>
    <xf numFmtId="4" fontId="11" fillId="0" borderId="0" xfId="0" applyNumberFormat="1" applyFont="1"/>
    <xf numFmtId="4" fontId="15" fillId="0" borderId="1" xfId="0" applyNumberFormat="1" applyFont="1" applyBorder="1" applyAlignment="1">
      <alignment wrapText="1"/>
    </xf>
    <xf numFmtId="4" fontId="16" fillId="5" borderId="1" xfId="0" applyNumberFormat="1" applyFont="1" applyFill="1" applyBorder="1" applyAlignment="1">
      <alignment wrapText="1"/>
    </xf>
    <xf numFmtId="4" fontId="8" fillId="0" borderId="10" xfId="0" applyNumberFormat="1" applyFont="1" applyBorder="1" applyAlignment="1">
      <alignment wrapText="1"/>
    </xf>
    <xf numFmtId="4" fontId="16" fillId="5" borderId="1" xfId="0" applyNumberFormat="1" applyFont="1" applyFill="1" applyBorder="1" applyAlignment="1">
      <alignment horizontal="right" wrapText="1"/>
    </xf>
    <xf numFmtId="4" fontId="16" fillId="6" borderId="1" xfId="0" applyNumberFormat="1" applyFont="1" applyFill="1" applyBorder="1" applyAlignment="1">
      <alignment horizontal="right" wrapText="1"/>
    </xf>
    <xf numFmtId="172" fontId="18" fillId="0" borderId="1" xfId="0" applyNumberFormat="1" applyFont="1" applyBorder="1" applyAlignment="1">
      <alignment horizontal="right"/>
    </xf>
    <xf numFmtId="4" fontId="9" fillId="0" borderId="1" xfId="0" applyNumberFormat="1" applyFont="1" applyBorder="1"/>
    <xf numFmtId="0" fontId="10" fillId="5" borderId="1" xfId="0" applyFont="1" applyFill="1" applyBorder="1" applyAlignment="1">
      <alignment horizontal="left"/>
    </xf>
    <xf numFmtId="0" fontId="8" fillId="5" borderId="1" xfId="0" applyFont="1" applyFill="1" applyBorder="1"/>
    <xf numFmtId="4" fontId="10" fillId="5" borderId="1" xfId="0" applyNumberFormat="1" applyFont="1" applyFill="1" applyBorder="1"/>
    <xf numFmtId="0" fontId="8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wrapText="1"/>
    </xf>
    <xf numFmtId="0" fontId="8" fillId="6" borderId="2" xfId="0" applyFont="1" applyFill="1" applyBorder="1" applyAlignment="1"/>
    <xf numFmtId="0" fontId="8" fillId="6" borderId="3" xfId="0" applyFont="1" applyFill="1" applyBorder="1" applyAlignment="1"/>
    <xf numFmtId="0" fontId="8" fillId="6" borderId="4" xfId="0" applyFont="1" applyFill="1" applyBorder="1" applyAlignment="1"/>
    <xf numFmtId="0" fontId="8" fillId="6" borderId="1" xfId="0" applyFont="1" applyFill="1" applyBorder="1" applyAlignment="1"/>
    <xf numFmtId="0" fontId="8" fillId="6" borderId="2" xfId="0" applyFont="1" applyFill="1" applyBorder="1" applyAlignment="1">
      <alignment horizontal="left" wrapText="1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6"/>
  <sheetViews>
    <sheetView tabSelected="1" zoomScale="110" zoomScaleNormal="110" workbookViewId="0">
      <pane ySplit="1" topLeftCell="A362" activePane="bottomLeft" state="frozen"/>
      <selection pane="bottomLeft" activeCell="M418" sqref="M418"/>
    </sheetView>
  </sheetViews>
  <sheetFormatPr defaultRowHeight="15.6" x14ac:dyDescent="0.3"/>
  <cols>
    <col min="3" max="3" width="12" customWidth="1"/>
    <col min="4" max="4" width="5.5546875" customWidth="1"/>
    <col min="5" max="5" width="15" style="6" customWidth="1"/>
    <col min="6" max="6" width="18.88671875" style="6" customWidth="1"/>
    <col min="7" max="7" width="12.88671875" customWidth="1"/>
    <col min="10" max="10" width="8.5546875" customWidth="1"/>
    <col min="11" max="11" width="3.5546875" hidden="1" customWidth="1"/>
    <col min="12" max="12" width="8.88671875" hidden="1" customWidth="1"/>
    <col min="13" max="13" width="19.109375" customWidth="1"/>
  </cols>
  <sheetData>
    <row r="1" spans="1:13" x14ac:dyDescent="0.3">
      <c r="A1" s="75" t="s">
        <v>0</v>
      </c>
      <c r="B1" s="75"/>
      <c r="C1" s="10" t="s">
        <v>1</v>
      </c>
      <c r="D1" s="10"/>
      <c r="E1" s="11"/>
      <c r="F1" s="11"/>
      <c r="G1" s="10"/>
      <c r="H1" s="10"/>
      <c r="I1" s="80" t="s">
        <v>253</v>
      </c>
      <c r="J1" s="81"/>
      <c r="K1" s="81"/>
      <c r="L1" s="81"/>
      <c r="M1" s="81"/>
    </row>
    <row r="2" spans="1:13" x14ac:dyDescent="0.3">
      <c r="A2" s="9" t="s">
        <v>137</v>
      </c>
      <c r="B2" s="9"/>
      <c r="C2" s="10" t="s">
        <v>138</v>
      </c>
      <c r="D2" s="10"/>
      <c r="E2" s="11"/>
      <c r="F2" s="12"/>
      <c r="G2" s="9"/>
      <c r="H2" s="9"/>
      <c r="I2" s="9"/>
      <c r="J2" s="9"/>
      <c r="K2" s="9"/>
      <c r="L2" s="9"/>
      <c r="M2" s="9"/>
    </row>
    <row r="3" spans="1:13" x14ac:dyDescent="0.3">
      <c r="A3" s="9" t="s">
        <v>139</v>
      </c>
      <c r="B3" s="9"/>
      <c r="C3" s="10">
        <v>72226488129</v>
      </c>
      <c r="D3" s="10"/>
      <c r="E3" s="11"/>
      <c r="F3" s="12"/>
      <c r="G3" s="9"/>
      <c r="H3" s="9"/>
      <c r="I3" s="9"/>
      <c r="J3" s="9"/>
      <c r="K3" s="9"/>
      <c r="L3" s="9"/>
      <c r="M3" s="9"/>
    </row>
    <row r="4" spans="1:13" x14ac:dyDescent="0.3">
      <c r="C4" s="7"/>
      <c r="D4" s="7"/>
      <c r="E4" s="5"/>
    </row>
    <row r="5" spans="1:13" x14ac:dyDescent="0.3">
      <c r="C5" s="7"/>
      <c r="D5" s="7"/>
      <c r="E5" s="5"/>
    </row>
    <row r="6" spans="1:13" x14ac:dyDescent="0.3">
      <c r="A6" s="76" t="s">
        <v>140</v>
      </c>
      <c r="B6" s="76"/>
      <c r="C6" s="76"/>
      <c r="D6" s="76"/>
      <c r="E6" s="14" t="s">
        <v>252</v>
      </c>
      <c r="F6" s="13" t="s">
        <v>2</v>
      </c>
      <c r="G6" s="8"/>
      <c r="H6" s="8"/>
      <c r="I6" s="8"/>
      <c r="J6" s="8"/>
      <c r="K6" s="8"/>
      <c r="L6" s="8"/>
      <c r="M6" s="8"/>
    </row>
    <row r="9" spans="1:13" ht="16.2" thickBot="1" x14ac:dyDescent="0.35">
      <c r="L9" s="79" t="s">
        <v>7</v>
      </c>
      <c r="M9" s="79"/>
    </row>
    <row r="10" spans="1:13" ht="47.4" customHeight="1" thickBot="1" x14ac:dyDescent="0.35">
      <c r="A10" s="77" t="s">
        <v>3</v>
      </c>
      <c r="B10" s="78"/>
      <c r="C10" s="78"/>
      <c r="D10" s="78"/>
      <c r="E10" s="28" t="s">
        <v>4</v>
      </c>
      <c r="F10" s="29" t="s">
        <v>150</v>
      </c>
      <c r="G10" s="28" t="s">
        <v>5</v>
      </c>
      <c r="H10" s="28" t="s">
        <v>151</v>
      </c>
      <c r="I10" s="85" t="s">
        <v>6</v>
      </c>
      <c r="J10" s="86"/>
      <c r="K10" s="86"/>
      <c r="L10" s="86"/>
      <c r="M10" s="87"/>
    </row>
    <row r="11" spans="1:13" ht="15.75" customHeight="1" x14ac:dyDescent="0.3">
      <c r="A11" s="73" t="s">
        <v>25</v>
      </c>
      <c r="B11" s="73"/>
      <c r="C11" s="73"/>
      <c r="D11" s="73"/>
      <c r="E11" s="38">
        <v>82031999604</v>
      </c>
      <c r="F11" s="93" t="s">
        <v>8</v>
      </c>
      <c r="G11" s="94">
        <v>1270.17</v>
      </c>
      <c r="H11" s="95">
        <v>32121</v>
      </c>
      <c r="I11" s="49" t="s">
        <v>9</v>
      </c>
      <c r="J11" s="50"/>
      <c r="K11" s="50"/>
      <c r="L11" s="50"/>
      <c r="M11" s="51"/>
    </row>
    <row r="12" spans="1:13" ht="14.4" x14ac:dyDescent="0.3">
      <c r="A12" s="102" t="s">
        <v>10</v>
      </c>
      <c r="B12" s="102"/>
      <c r="C12" s="102"/>
      <c r="D12" s="102"/>
      <c r="E12" s="103"/>
      <c r="F12" s="103"/>
      <c r="G12" s="104">
        <f>G11</f>
        <v>1270.17</v>
      </c>
      <c r="H12" s="105"/>
      <c r="I12" s="106"/>
      <c r="J12" s="107"/>
      <c r="K12" s="107"/>
      <c r="L12" s="107"/>
      <c r="M12" s="108"/>
    </row>
    <row r="13" spans="1:13" ht="14.4" x14ac:dyDescent="0.3">
      <c r="A13" s="82"/>
      <c r="B13" s="83"/>
      <c r="C13" s="83"/>
      <c r="D13" s="84"/>
      <c r="E13" s="93"/>
      <c r="F13" s="93"/>
      <c r="G13" s="19"/>
      <c r="H13" s="95"/>
      <c r="I13" s="49"/>
      <c r="J13" s="50"/>
      <c r="K13" s="50"/>
      <c r="L13" s="50"/>
      <c r="M13" s="51"/>
    </row>
    <row r="14" spans="1:13" ht="14.4" x14ac:dyDescent="0.3">
      <c r="A14" s="57" t="s">
        <v>156</v>
      </c>
      <c r="B14" s="57"/>
      <c r="C14" s="57"/>
      <c r="D14" s="57"/>
      <c r="E14" s="97" t="s">
        <v>16</v>
      </c>
      <c r="F14" s="37" t="s">
        <v>157</v>
      </c>
      <c r="G14" s="94">
        <v>450</v>
      </c>
      <c r="H14" s="95">
        <v>32132</v>
      </c>
      <c r="I14" s="49" t="s">
        <v>23</v>
      </c>
      <c r="J14" s="50"/>
      <c r="K14" s="50"/>
      <c r="L14" s="50"/>
      <c r="M14" s="51"/>
    </row>
    <row r="15" spans="1:13" ht="14.4" x14ac:dyDescent="0.3">
      <c r="A15" s="39" t="s">
        <v>158</v>
      </c>
      <c r="B15" s="39"/>
      <c r="C15" s="39"/>
      <c r="D15" s="39"/>
      <c r="E15" s="97" t="s">
        <v>159</v>
      </c>
      <c r="F15" s="93" t="s">
        <v>8</v>
      </c>
      <c r="G15" s="94">
        <v>243.75</v>
      </c>
      <c r="H15" s="95">
        <v>32132</v>
      </c>
      <c r="I15" s="49" t="s">
        <v>23</v>
      </c>
      <c r="J15" s="50"/>
      <c r="K15" s="50"/>
      <c r="L15" s="50"/>
      <c r="M15" s="51"/>
    </row>
    <row r="16" spans="1:13" ht="21.6" customHeight="1" x14ac:dyDescent="0.3">
      <c r="A16" s="69" t="s">
        <v>160</v>
      </c>
      <c r="B16" s="70"/>
      <c r="C16" s="70"/>
      <c r="D16" s="71"/>
      <c r="E16" s="25">
        <v>54472515779</v>
      </c>
      <c r="F16" s="93" t="s">
        <v>8</v>
      </c>
      <c r="G16" s="94">
        <v>120</v>
      </c>
      <c r="H16" s="95">
        <v>32132</v>
      </c>
      <c r="I16" s="49" t="s">
        <v>23</v>
      </c>
      <c r="J16" s="50"/>
      <c r="K16" s="50"/>
      <c r="L16" s="50"/>
      <c r="M16" s="51"/>
    </row>
    <row r="17" spans="1:13" ht="18.600000000000001" customHeight="1" x14ac:dyDescent="0.3">
      <c r="A17" s="39" t="s">
        <v>161</v>
      </c>
      <c r="B17" s="39"/>
      <c r="C17" s="39"/>
      <c r="D17" s="39"/>
      <c r="E17" s="25">
        <v>7440235074</v>
      </c>
      <c r="F17" s="93" t="s">
        <v>8</v>
      </c>
      <c r="G17" s="94">
        <v>220</v>
      </c>
      <c r="H17" s="95">
        <v>32132</v>
      </c>
      <c r="I17" s="49" t="s">
        <v>23</v>
      </c>
      <c r="J17" s="50"/>
      <c r="K17" s="50"/>
      <c r="L17" s="50"/>
      <c r="M17" s="51"/>
    </row>
    <row r="18" spans="1:13" ht="14.4" x14ac:dyDescent="0.3">
      <c r="A18" s="39" t="s">
        <v>162</v>
      </c>
      <c r="B18" s="39"/>
      <c r="C18" s="39"/>
      <c r="D18" s="39"/>
      <c r="E18" s="97" t="s">
        <v>16</v>
      </c>
      <c r="F18" s="93" t="s">
        <v>257</v>
      </c>
      <c r="G18" s="94">
        <v>614.37</v>
      </c>
      <c r="H18" s="95">
        <v>32132</v>
      </c>
      <c r="I18" s="49" t="s">
        <v>23</v>
      </c>
      <c r="J18" s="50"/>
      <c r="K18" s="50"/>
      <c r="L18" s="50"/>
      <c r="M18" s="51"/>
    </row>
    <row r="19" spans="1:13" ht="34.200000000000003" customHeight="1" x14ac:dyDescent="0.3">
      <c r="A19" s="109" t="s">
        <v>163</v>
      </c>
      <c r="B19" s="110"/>
      <c r="C19" s="110"/>
      <c r="D19" s="111"/>
      <c r="E19" s="38" t="s">
        <v>258</v>
      </c>
      <c r="F19" s="37" t="s">
        <v>259</v>
      </c>
      <c r="G19" s="94">
        <v>500</v>
      </c>
      <c r="H19" s="95">
        <v>32132</v>
      </c>
      <c r="I19" s="49" t="s">
        <v>23</v>
      </c>
      <c r="J19" s="50"/>
      <c r="K19" s="50"/>
      <c r="L19" s="50"/>
      <c r="M19" s="51"/>
    </row>
    <row r="20" spans="1:13" ht="14.4" x14ac:dyDescent="0.3">
      <c r="A20" s="102" t="s">
        <v>10</v>
      </c>
      <c r="B20" s="102"/>
      <c r="C20" s="102"/>
      <c r="D20" s="102"/>
      <c r="E20" s="103"/>
      <c r="F20" s="103"/>
      <c r="G20" s="104">
        <f>SUM(G14:G19)</f>
        <v>2148.12</v>
      </c>
      <c r="H20" s="105"/>
      <c r="I20" s="106"/>
      <c r="J20" s="107"/>
      <c r="K20" s="107"/>
      <c r="L20" s="107"/>
      <c r="M20" s="108"/>
    </row>
    <row r="21" spans="1:13" ht="14.4" x14ac:dyDescent="0.3">
      <c r="A21" s="82"/>
      <c r="B21" s="83"/>
      <c r="C21" s="83"/>
      <c r="D21" s="84"/>
      <c r="E21" s="93"/>
      <c r="F21" s="93"/>
      <c r="G21" s="19"/>
      <c r="H21" s="95"/>
      <c r="I21" s="49"/>
      <c r="J21" s="50"/>
      <c r="K21" s="50"/>
      <c r="L21" s="50"/>
      <c r="M21" s="51"/>
    </row>
    <row r="22" spans="1:13" ht="14.4" x14ac:dyDescent="0.3">
      <c r="A22" s="39" t="s">
        <v>12</v>
      </c>
      <c r="B22" s="39"/>
      <c r="C22" s="39"/>
      <c r="D22" s="39"/>
      <c r="E22" s="38">
        <v>25008163511</v>
      </c>
      <c r="F22" s="93" t="s">
        <v>8</v>
      </c>
      <c r="G22" s="94">
        <v>1360.55</v>
      </c>
      <c r="H22" s="95">
        <v>322111</v>
      </c>
      <c r="I22" s="49" t="s">
        <v>11</v>
      </c>
      <c r="J22" s="50"/>
      <c r="K22" s="50"/>
      <c r="L22" s="50"/>
      <c r="M22" s="51"/>
    </row>
    <row r="23" spans="1:13" ht="14.4" x14ac:dyDescent="0.3">
      <c r="A23" s="112" t="s">
        <v>10</v>
      </c>
      <c r="B23" s="113"/>
      <c r="C23" s="113"/>
      <c r="D23" s="114"/>
      <c r="E23" s="103"/>
      <c r="F23" s="103"/>
      <c r="G23" s="104">
        <f>G22</f>
        <v>1360.55</v>
      </c>
      <c r="H23" s="105"/>
      <c r="I23" s="106"/>
      <c r="J23" s="107"/>
      <c r="K23" s="107"/>
      <c r="L23" s="107"/>
      <c r="M23" s="108"/>
    </row>
    <row r="24" spans="1:13" ht="19.2" customHeight="1" x14ac:dyDescent="0.3">
      <c r="A24" s="39"/>
      <c r="B24" s="39"/>
      <c r="C24" s="39"/>
      <c r="D24" s="39"/>
      <c r="E24" s="93"/>
      <c r="F24" s="93"/>
      <c r="G24" s="93"/>
      <c r="H24" s="95"/>
      <c r="I24" s="49"/>
      <c r="J24" s="50"/>
      <c r="K24" s="50"/>
      <c r="L24" s="50"/>
      <c r="M24" s="51"/>
    </row>
    <row r="25" spans="1:13" ht="24.6" customHeight="1" x14ac:dyDescent="0.3">
      <c r="A25" s="39" t="s">
        <v>13</v>
      </c>
      <c r="B25" s="39"/>
      <c r="C25" s="39"/>
      <c r="D25" s="39"/>
      <c r="E25" s="38">
        <v>9674352276</v>
      </c>
      <c r="F25" s="93" t="s">
        <v>8</v>
      </c>
      <c r="G25" s="94">
        <v>3960.56</v>
      </c>
      <c r="H25" s="95">
        <v>322114</v>
      </c>
      <c r="I25" s="49" t="s">
        <v>14</v>
      </c>
      <c r="J25" s="50"/>
      <c r="K25" s="50"/>
      <c r="L25" s="50"/>
      <c r="M25" s="51"/>
    </row>
    <row r="26" spans="1:13" ht="17.399999999999999" customHeight="1" x14ac:dyDescent="0.3">
      <c r="A26" s="112" t="s">
        <v>10</v>
      </c>
      <c r="B26" s="113"/>
      <c r="C26" s="113"/>
      <c r="D26" s="114"/>
      <c r="E26" s="103"/>
      <c r="F26" s="103"/>
      <c r="G26" s="104">
        <f>G25</f>
        <v>3960.56</v>
      </c>
      <c r="H26" s="105"/>
      <c r="I26" s="106"/>
      <c r="J26" s="107"/>
      <c r="K26" s="107"/>
      <c r="L26" s="107"/>
      <c r="M26" s="108"/>
    </row>
    <row r="27" spans="1:13" ht="19.2" customHeight="1" x14ac:dyDescent="0.3">
      <c r="A27" s="52"/>
      <c r="B27" s="53"/>
      <c r="C27" s="53"/>
      <c r="D27" s="54"/>
      <c r="E27" s="93"/>
      <c r="F27" s="93"/>
      <c r="G27" s="93"/>
      <c r="H27" s="95"/>
      <c r="I27" s="49"/>
      <c r="J27" s="50"/>
      <c r="K27" s="50"/>
      <c r="L27" s="50"/>
      <c r="M27" s="51"/>
    </row>
    <row r="28" spans="1:13" ht="16.8" customHeight="1" x14ac:dyDescent="0.3">
      <c r="A28" s="39" t="s">
        <v>12</v>
      </c>
      <c r="B28" s="39"/>
      <c r="C28" s="39"/>
      <c r="D28" s="39"/>
      <c r="E28" s="38">
        <v>25008163511</v>
      </c>
      <c r="F28" s="93" t="s">
        <v>8</v>
      </c>
      <c r="G28" s="94">
        <v>402.02</v>
      </c>
      <c r="H28" s="95">
        <v>322115</v>
      </c>
      <c r="I28" s="49" t="s">
        <v>254</v>
      </c>
      <c r="J28" s="50"/>
      <c r="K28" s="50"/>
      <c r="L28" s="50"/>
      <c r="M28" s="51"/>
    </row>
    <row r="29" spans="1:13" ht="14.4" x14ac:dyDescent="0.3">
      <c r="A29" s="102" t="s">
        <v>10</v>
      </c>
      <c r="B29" s="102"/>
      <c r="C29" s="102"/>
      <c r="D29" s="102"/>
      <c r="E29" s="103"/>
      <c r="F29" s="103"/>
      <c r="G29" s="104">
        <f>SUM(G28:G28)</f>
        <v>402.02</v>
      </c>
      <c r="H29" s="105"/>
      <c r="I29" s="106"/>
      <c r="J29" s="107"/>
      <c r="K29" s="107"/>
      <c r="L29" s="107"/>
      <c r="M29" s="108"/>
    </row>
    <row r="30" spans="1:13" ht="14.4" x14ac:dyDescent="0.3">
      <c r="A30" s="39"/>
      <c r="B30" s="39"/>
      <c r="C30" s="39"/>
      <c r="D30" s="39"/>
      <c r="E30" s="93"/>
      <c r="F30" s="93"/>
      <c r="G30" s="93"/>
      <c r="H30" s="95"/>
      <c r="I30" s="49"/>
      <c r="J30" s="50"/>
      <c r="K30" s="50"/>
      <c r="L30" s="50"/>
      <c r="M30" s="51"/>
    </row>
    <row r="31" spans="1:13" ht="22.8" customHeight="1" x14ac:dyDescent="0.3">
      <c r="A31" s="39" t="s">
        <v>24</v>
      </c>
      <c r="B31" s="39"/>
      <c r="C31" s="39"/>
      <c r="D31" s="39"/>
      <c r="E31" s="20">
        <v>77853441718</v>
      </c>
      <c r="F31" s="93" t="s">
        <v>8</v>
      </c>
      <c r="G31" s="24">
        <v>135</v>
      </c>
      <c r="H31" s="95">
        <v>322121</v>
      </c>
      <c r="I31" s="69" t="s">
        <v>164</v>
      </c>
      <c r="J31" s="70"/>
      <c r="K31" s="70"/>
      <c r="L31" s="70"/>
      <c r="M31" s="71"/>
    </row>
    <row r="32" spans="1:13" ht="28.8" customHeight="1" x14ac:dyDescent="0.3">
      <c r="A32" s="88" t="s">
        <v>165</v>
      </c>
      <c r="B32" s="88"/>
      <c r="C32" s="88"/>
      <c r="D32" s="88"/>
      <c r="E32" s="38">
        <v>41069344205</v>
      </c>
      <c r="F32" s="37" t="s">
        <v>8</v>
      </c>
      <c r="G32" s="94">
        <v>26.54</v>
      </c>
      <c r="H32" s="95">
        <v>322121</v>
      </c>
      <c r="I32" s="69" t="s">
        <v>164</v>
      </c>
      <c r="J32" s="70"/>
      <c r="K32" s="70"/>
      <c r="L32" s="70"/>
      <c r="M32" s="71"/>
    </row>
    <row r="33" spans="1:13" ht="14.4" x14ac:dyDescent="0.3">
      <c r="A33" s="102" t="s">
        <v>10</v>
      </c>
      <c r="B33" s="102"/>
      <c r="C33" s="102"/>
      <c r="D33" s="102"/>
      <c r="E33" s="103"/>
      <c r="F33" s="103"/>
      <c r="G33" s="104">
        <f>SUM(G31:G32)</f>
        <v>161.54</v>
      </c>
      <c r="H33" s="105"/>
      <c r="I33" s="106"/>
      <c r="J33" s="107"/>
      <c r="K33" s="107"/>
      <c r="L33" s="107"/>
      <c r="M33" s="108"/>
    </row>
    <row r="34" spans="1:13" ht="14.4" x14ac:dyDescent="0.3">
      <c r="A34" s="39"/>
      <c r="B34" s="39"/>
      <c r="C34" s="39"/>
      <c r="D34" s="39"/>
      <c r="E34" s="93"/>
      <c r="F34" s="93"/>
      <c r="G34" s="93"/>
      <c r="H34" s="95"/>
      <c r="I34" s="49"/>
      <c r="J34" s="50"/>
      <c r="K34" s="50"/>
      <c r="L34" s="50"/>
      <c r="M34" s="51"/>
    </row>
    <row r="35" spans="1:13" ht="14.4" x14ac:dyDescent="0.3">
      <c r="A35" s="39" t="s">
        <v>12</v>
      </c>
      <c r="B35" s="39"/>
      <c r="C35" s="39"/>
      <c r="D35" s="39"/>
      <c r="E35" s="38">
        <v>25008163511</v>
      </c>
      <c r="F35" s="93" t="s">
        <v>8</v>
      </c>
      <c r="G35" s="94">
        <v>1365.63</v>
      </c>
      <c r="H35" s="95">
        <v>32214</v>
      </c>
      <c r="I35" s="49" t="s">
        <v>19</v>
      </c>
      <c r="J35" s="50"/>
      <c r="K35" s="50"/>
      <c r="L35" s="50"/>
      <c r="M35" s="51"/>
    </row>
    <row r="36" spans="1:13" ht="14.4" x14ac:dyDescent="0.3">
      <c r="A36" s="39" t="s">
        <v>53</v>
      </c>
      <c r="B36" s="39"/>
      <c r="C36" s="39"/>
      <c r="D36" s="39"/>
      <c r="E36" s="20">
        <v>14001865632</v>
      </c>
      <c r="F36" s="93" t="s">
        <v>49</v>
      </c>
      <c r="G36" s="94">
        <v>29.63</v>
      </c>
      <c r="H36" s="95">
        <v>32214</v>
      </c>
      <c r="I36" s="49" t="s">
        <v>19</v>
      </c>
      <c r="J36" s="50"/>
      <c r="K36" s="50"/>
      <c r="L36" s="50"/>
      <c r="M36" s="51"/>
    </row>
    <row r="37" spans="1:13" ht="14.4" x14ac:dyDescent="0.3">
      <c r="A37" s="102" t="s">
        <v>10</v>
      </c>
      <c r="B37" s="102"/>
      <c r="C37" s="102"/>
      <c r="D37" s="102"/>
      <c r="E37" s="103"/>
      <c r="F37" s="103"/>
      <c r="G37" s="104">
        <f>SUM(G35:G36)</f>
        <v>1395.2600000000002</v>
      </c>
      <c r="H37" s="105"/>
      <c r="I37" s="106"/>
      <c r="J37" s="107"/>
      <c r="K37" s="107"/>
      <c r="L37" s="107"/>
      <c r="M37" s="108"/>
    </row>
    <row r="38" spans="1:13" ht="14.4" x14ac:dyDescent="0.3">
      <c r="A38" s="74"/>
      <c r="B38" s="74"/>
      <c r="C38" s="74"/>
      <c r="D38" s="74"/>
      <c r="E38" s="93"/>
      <c r="F38" s="93"/>
      <c r="G38" s="19"/>
      <c r="H38" s="95"/>
      <c r="I38" s="49"/>
      <c r="J38" s="50"/>
      <c r="K38" s="50"/>
      <c r="L38" s="50"/>
      <c r="M38" s="51"/>
    </row>
    <row r="39" spans="1:13" ht="14.4" x14ac:dyDescent="0.3">
      <c r="A39" s="39" t="s">
        <v>20</v>
      </c>
      <c r="B39" s="39"/>
      <c r="C39" s="39"/>
      <c r="D39" s="39"/>
      <c r="E39" s="38">
        <v>51026536351</v>
      </c>
      <c r="F39" s="37" t="s">
        <v>8</v>
      </c>
      <c r="G39" s="94">
        <v>1858.95</v>
      </c>
      <c r="H39" s="95">
        <v>32216</v>
      </c>
      <c r="I39" s="49" t="s">
        <v>26</v>
      </c>
      <c r="J39" s="50"/>
      <c r="K39" s="50"/>
      <c r="L39" s="50"/>
      <c r="M39" s="51"/>
    </row>
    <row r="40" spans="1:13" ht="14.4" x14ac:dyDescent="0.3">
      <c r="A40" s="39" t="s">
        <v>12</v>
      </c>
      <c r="B40" s="39"/>
      <c r="C40" s="39"/>
      <c r="D40" s="39"/>
      <c r="E40" s="38">
        <v>25008163511</v>
      </c>
      <c r="F40" s="93" t="s">
        <v>8</v>
      </c>
      <c r="G40" s="94">
        <v>477.42</v>
      </c>
      <c r="H40" s="95">
        <v>32216</v>
      </c>
      <c r="I40" s="49" t="s">
        <v>26</v>
      </c>
      <c r="J40" s="50"/>
      <c r="K40" s="50"/>
      <c r="L40" s="50"/>
      <c r="M40" s="51"/>
    </row>
    <row r="41" spans="1:13" ht="14.4" x14ac:dyDescent="0.3">
      <c r="A41" s="102" t="s">
        <v>10</v>
      </c>
      <c r="B41" s="102"/>
      <c r="C41" s="102"/>
      <c r="D41" s="102"/>
      <c r="E41" s="103"/>
      <c r="F41" s="103"/>
      <c r="G41" s="104">
        <f>SUM(G39:G40)</f>
        <v>2336.37</v>
      </c>
      <c r="H41" s="105"/>
      <c r="I41" s="106"/>
      <c r="J41" s="107"/>
      <c r="K41" s="107"/>
      <c r="L41" s="107"/>
      <c r="M41" s="108"/>
    </row>
    <row r="42" spans="1:13" ht="14.4" x14ac:dyDescent="0.3">
      <c r="A42" s="82"/>
      <c r="B42" s="83"/>
      <c r="C42" s="83"/>
      <c r="D42" s="84"/>
      <c r="E42" s="93"/>
      <c r="F42" s="93"/>
      <c r="G42" s="19"/>
      <c r="H42" s="95"/>
      <c r="I42" s="49"/>
      <c r="J42" s="50"/>
      <c r="K42" s="50"/>
      <c r="L42" s="50"/>
      <c r="M42" s="51"/>
    </row>
    <row r="43" spans="1:13" ht="14.4" x14ac:dyDescent="0.3">
      <c r="A43" s="49" t="s">
        <v>166</v>
      </c>
      <c r="B43" s="50"/>
      <c r="C43" s="50"/>
      <c r="D43" s="51"/>
      <c r="E43" s="38">
        <v>38016445738</v>
      </c>
      <c r="F43" s="93" t="s">
        <v>8</v>
      </c>
      <c r="G43" s="94">
        <v>23.88</v>
      </c>
      <c r="H43" s="95">
        <v>322221</v>
      </c>
      <c r="I43" s="49" t="s">
        <v>167</v>
      </c>
      <c r="J43" s="50"/>
      <c r="K43" s="50"/>
      <c r="L43" s="50"/>
      <c r="M43" s="51"/>
    </row>
    <row r="44" spans="1:13" ht="14.4" x14ac:dyDescent="0.3">
      <c r="A44" s="39" t="s">
        <v>12</v>
      </c>
      <c r="B44" s="39"/>
      <c r="C44" s="39"/>
      <c r="D44" s="39"/>
      <c r="E44" s="38">
        <v>25008163511</v>
      </c>
      <c r="F44" s="93" t="s">
        <v>8</v>
      </c>
      <c r="G44" s="94">
        <v>317.08</v>
      </c>
      <c r="H44" s="95">
        <v>322221</v>
      </c>
      <c r="I44" s="49" t="s">
        <v>167</v>
      </c>
      <c r="J44" s="50"/>
      <c r="K44" s="50"/>
      <c r="L44" s="50"/>
      <c r="M44" s="51"/>
    </row>
    <row r="45" spans="1:13" ht="14.4" x14ac:dyDescent="0.3">
      <c r="A45" s="49" t="s">
        <v>168</v>
      </c>
      <c r="B45" s="50"/>
      <c r="C45" s="50"/>
      <c r="D45" s="51"/>
      <c r="E45" s="38" t="s">
        <v>169</v>
      </c>
      <c r="F45" s="93" t="s">
        <v>8</v>
      </c>
      <c r="G45" s="94">
        <v>112.7</v>
      </c>
      <c r="H45" s="95">
        <v>322221</v>
      </c>
      <c r="I45" s="49" t="s">
        <v>167</v>
      </c>
      <c r="J45" s="50"/>
      <c r="K45" s="50"/>
      <c r="L45" s="50"/>
      <c r="M45" s="51"/>
    </row>
    <row r="46" spans="1:13" ht="14.4" x14ac:dyDescent="0.3">
      <c r="A46" s="57" t="s">
        <v>170</v>
      </c>
      <c r="B46" s="57"/>
      <c r="C46" s="57"/>
      <c r="D46" s="57"/>
      <c r="E46" s="115">
        <v>71061409576</v>
      </c>
      <c r="F46" s="93" t="s">
        <v>49</v>
      </c>
      <c r="G46" s="94">
        <v>155.37</v>
      </c>
      <c r="H46" s="95">
        <v>322221</v>
      </c>
      <c r="I46" s="49" t="s">
        <v>167</v>
      </c>
      <c r="J46" s="50"/>
      <c r="K46" s="50"/>
      <c r="L46" s="50"/>
      <c r="M46" s="51"/>
    </row>
    <row r="47" spans="1:13" ht="14.4" x14ac:dyDescent="0.3">
      <c r="A47" s="39" t="s">
        <v>171</v>
      </c>
      <c r="B47" s="39"/>
      <c r="C47" s="39"/>
      <c r="D47" s="39"/>
      <c r="E47" s="20">
        <v>81651582714</v>
      </c>
      <c r="F47" s="93" t="s">
        <v>49</v>
      </c>
      <c r="G47" s="94">
        <v>70.540000000000006</v>
      </c>
      <c r="H47" s="95">
        <v>322221</v>
      </c>
      <c r="I47" s="49" t="s">
        <v>167</v>
      </c>
      <c r="J47" s="50"/>
      <c r="K47" s="50"/>
      <c r="L47" s="50"/>
      <c r="M47" s="51"/>
    </row>
    <row r="48" spans="1:13" ht="14.4" x14ac:dyDescent="0.3">
      <c r="A48" s="102" t="s">
        <v>10</v>
      </c>
      <c r="B48" s="102"/>
      <c r="C48" s="102"/>
      <c r="D48" s="102"/>
      <c r="E48" s="103"/>
      <c r="F48" s="103"/>
      <c r="G48" s="104">
        <f>SUM(G43:G47)</f>
        <v>679.56999999999994</v>
      </c>
      <c r="H48" s="105"/>
      <c r="I48" s="106"/>
      <c r="J48" s="107"/>
      <c r="K48" s="107"/>
      <c r="L48" s="107"/>
      <c r="M48" s="108"/>
    </row>
    <row r="49" spans="1:13" ht="14.4" x14ac:dyDescent="0.3">
      <c r="A49" s="82"/>
      <c r="B49" s="83"/>
      <c r="C49" s="83"/>
      <c r="D49" s="84"/>
      <c r="E49" s="93"/>
      <c r="F49" s="93"/>
      <c r="G49" s="19"/>
      <c r="H49" s="95"/>
      <c r="I49" s="49"/>
      <c r="J49" s="50"/>
      <c r="K49" s="50"/>
      <c r="L49" s="50"/>
      <c r="M49" s="51"/>
    </row>
    <row r="50" spans="1:13" ht="19.8" customHeight="1" x14ac:dyDescent="0.3">
      <c r="A50" s="49" t="s">
        <v>172</v>
      </c>
      <c r="B50" s="50"/>
      <c r="C50" s="50"/>
      <c r="D50" s="51"/>
      <c r="E50" s="20">
        <v>1768527874</v>
      </c>
      <c r="F50" s="93" t="s">
        <v>8</v>
      </c>
      <c r="G50" s="94">
        <v>384.93</v>
      </c>
      <c r="H50" s="95">
        <v>322222</v>
      </c>
      <c r="I50" s="49" t="s">
        <v>173</v>
      </c>
      <c r="J50" s="50"/>
      <c r="K50" s="50"/>
      <c r="L50" s="50"/>
      <c r="M50" s="51"/>
    </row>
    <row r="51" spans="1:13" ht="14.4" x14ac:dyDescent="0.3">
      <c r="A51" s="39" t="s">
        <v>174</v>
      </c>
      <c r="B51" s="39"/>
      <c r="C51" s="39"/>
      <c r="D51" s="39"/>
      <c r="E51" s="38">
        <v>74128827004</v>
      </c>
      <c r="F51" s="37" t="s">
        <v>8</v>
      </c>
      <c r="G51" s="94">
        <v>8</v>
      </c>
      <c r="H51" s="95">
        <v>322222</v>
      </c>
      <c r="I51" s="49" t="s">
        <v>173</v>
      </c>
      <c r="J51" s="50"/>
      <c r="K51" s="50"/>
      <c r="L51" s="50"/>
      <c r="M51" s="51"/>
    </row>
    <row r="52" spans="1:13" ht="14.4" x14ac:dyDescent="0.3">
      <c r="A52" s="102" t="s">
        <v>10</v>
      </c>
      <c r="B52" s="102"/>
      <c r="C52" s="102"/>
      <c r="D52" s="102"/>
      <c r="E52" s="103"/>
      <c r="F52" s="103"/>
      <c r="G52" s="104">
        <f>SUM(G50:G51)</f>
        <v>392.93</v>
      </c>
      <c r="H52" s="105"/>
      <c r="I52" s="106"/>
      <c r="J52" s="107"/>
      <c r="K52" s="107"/>
      <c r="L52" s="107"/>
      <c r="M52" s="108"/>
    </row>
    <row r="53" spans="1:13" ht="14.4" x14ac:dyDescent="0.3">
      <c r="A53" s="82"/>
      <c r="B53" s="83"/>
      <c r="C53" s="83"/>
      <c r="D53" s="84"/>
      <c r="E53" s="93"/>
      <c r="F53" s="93"/>
      <c r="G53" s="19"/>
      <c r="H53" s="95"/>
      <c r="I53" s="49"/>
      <c r="J53" s="50"/>
      <c r="K53" s="50"/>
      <c r="L53" s="50"/>
      <c r="M53" s="51"/>
    </row>
    <row r="54" spans="1:13" ht="14.4" x14ac:dyDescent="0.3">
      <c r="A54" s="39" t="s">
        <v>12</v>
      </c>
      <c r="B54" s="39"/>
      <c r="C54" s="39"/>
      <c r="D54" s="39"/>
      <c r="E54" s="38">
        <v>25008163511</v>
      </c>
      <c r="F54" s="93" t="s">
        <v>8</v>
      </c>
      <c r="G54" s="94">
        <v>39.729999999999997</v>
      </c>
      <c r="H54" s="95">
        <v>322223</v>
      </c>
      <c r="I54" s="49" t="s">
        <v>175</v>
      </c>
      <c r="J54" s="50"/>
      <c r="K54" s="50"/>
      <c r="L54" s="50"/>
      <c r="M54" s="51"/>
    </row>
    <row r="55" spans="1:13" ht="14.4" x14ac:dyDescent="0.3">
      <c r="A55" s="102" t="s">
        <v>10</v>
      </c>
      <c r="B55" s="102"/>
      <c r="C55" s="102"/>
      <c r="D55" s="102"/>
      <c r="E55" s="103"/>
      <c r="F55" s="103"/>
      <c r="G55" s="116">
        <f>SUM(G54)</f>
        <v>39.729999999999997</v>
      </c>
      <c r="H55" s="105"/>
      <c r="I55" s="106"/>
      <c r="J55" s="107"/>
      <c r="K55" s="107"/>
      <c r="L55" s="107"/>
      <c r="M55" s="108"/>
    </row>
    <row r="56" spans="1:13" ht="14.4" customHeight="1" x14ac:dyDescent="0.3">
      <c r="A56" s="39"/>
      <c r="B56" s="39"/>
      <c r="C56" s="39"/>
      <c r="D56" s="39"/>
      <c r="E56" s="93"/>
      <c r="F56" s="93"/>
      <c r="G56" s="37"/>
      <c r="H56" s="95"/>
      <c r="I56" s="49"/>
      <c r="J56" s="50"/>
      <c r="K56" s="50"/>
      <c r="L56" s="50"/>
      <c r="M56" s="51"/>
    </row>
    <row r="57" spans="1:13" ht="14.4" x14ac:dyDescent="0.3">
      <c r="A57" s="39" t="s">
        <v>176</v>
      </c>
      <c r="B57" s="39"/>
      <c r="C57" s="39"/>
      <c r="D57" s="39"/>
      <c r="E57" s="20">
        <v>21645328429</v>
      </c>
      <c r="F57" s="93" t="s">
        <v>177</v>
      </c>
      <c r="G57" s="117">
        <v>2450</v>
      </c>
      <c r="H57" s="95">
        <v>322292</v>
      </c>
      <c r="I57" s="49" t="s">
        <v>178</v>
      </c>
      <c r="J57" s="50"/>
      <c r="K57" s="50"/>
      <c r="L57" s="50"/>
      <c r="M57" s="51"/>
    </row>
    <row r="58" spans="1:13" ht="14.4" x14ac:dyDescent="0.3">
      <c r="A58" s="102" t="s">
        <v>10</v>
      </c>
      <c r="B58" s="102"/>
      <c r="C58" s="102"/>
      <c r="D58" s="102"/>
      <c r="E58" s="103"/>
      <c r="F58" s="103"/>
      <c r="G58" s="118">
        <f>G57</f>
        <v>2450</v>
      </c>
      <c r="H58" s="105"/>
      <c r="I58" s="106"/>
      <c r="J58" s="107"/>
      <c r="K58" s="107"/>
      <c r="L58" s="107"/>
      <c r="M58" s="108"/>
    </row>
    <row r="59" spans="1:13" ht="14.4" x14ac:dyDescent="0.3">
      <c r="A59" s="39"/>
      <c r="B59" s="39"/>
      <c r="C59" s="39"/>
      <c r="D59" s="39"/>
      <c r="E59" s="93"/>
      <c r="F59" s="93"/>
      <c r="G59" s="119"/>
      <c r="H59" s="95"/>
      <c r="I59" s="49"/>
      <c r="J59" s="50"/>
      <c r="K59" s="50"/>
      <c r="L59" s="50"/>
      <c r="M59" s="51"/>
    </row>
    <row r="60" spans="1:13" ht="14.4" x14ac:dyDescent="0.3">
      <c r="A60" s="39" t="s">
        <v>21</v>
      </c>
      <c r="B60" s="39"/>
      <c r="C60" s="39"/>
      <c r="D60" s="39"/>
      <c r="E60" s="38">
        <v>98708551437</v>
      </c>
      <c r="F60" s="37" t="s">
        <v>8</v>
      </c>
      <c r="G60" s="94">
        <v>287.89</v>
      </c>
      <c r="H60" s="95">
        <v>32231</v>
      </c>
      <c r="I60" s="49" t="s">
        <v>179</v>
      </c>
      <c r="J60" s="50"/>
      <c r="K60" s="50"/>
      <c r="L60" s="50"/>
      <c r="M60" s="51"/>
    </row>
    <row r="61" spans="1:13" ht="14.4" x14ac:dyDescent="0.3">
      <c r="A61" s="39" t="s">
        <v>27</v>
      </c>
      <c r="B61" s="39"/>
      <c r="C61" s="39"/>
      <c r="D61" s="39"/>
      <c r="E61" s="20">
        <v>63073332379</v>
      </c>
      <c r="F61" s="93" t="s">
        <v>8</v>
      </c>
      <c r="G61" s="94">
        <v>4718.21</v>
      </c>
      <c r="H61" s="95">
        <v>32231</v>
      </c>
      <c r="I61" s="49" t="s">
        <v>179</v>
      </c>
      <c r="J61" s="50"/>
      <c r="K61" s="50"/>
      <c r="L61" s="50"/>
      <c r="M61" s="51"/>
    </row>
    <row r="62" spans="1:13" ht="19.2" customHeight="1" x14ac:dyDescent="0.3">
      <c r="A62" s="102" t="s">
        <v>10</v>
      </c>
      <c r="B62" s="102"/>
      <c r="C62" s="102"/>
      <c r="D62" s="102"/>
      <c r="E62" s="103"/>
      <c r="F62" s="103"/>
      <c r="G62" s="104">
        <f>SUM(G60:G61)</f>
        <v>5006.1000000000004</v>
      </c>
      <c r="H62" s="105"/>
      <c r="I62" s="106"/>
      <c r="J62" s="107"/>
      <c r="K62" s="107"/>
      <c r="L62" s="107"/>
      <c r="M62" s="108"/>
    </row>
    <row r="63" spans="1:13" ht="14.4" x14ac:dyDescent="0.3">
      <c r="A63" s="39"/>
      <c r="B63" s="39"/>
      <c r="C63" s="39"/>
      <c r="D63" s="39"/>
      <c r="E63" s="93"/>
      <c r="F63" s="93"/>
      <c r="G63" s="119"/>
      <c r="H63" s="95"/>
      <c r="I63" s="49"/>
      <c r="J63" s="50"/>
      <c r="K63" s="50"/>
      <c r="L63" s="50"/>
      <c r="M63" s="51"/>
    </row>
    <row r="64" spans="1:13" ht="14.4" x14ac:dyDescent="0.3">
      <c r="A64" s="57" t="s">
        <v>28</v>
      </c>
      <c r="B64" s="57"/>
      <c r="C64" s="57"/>
      <c r="D64" s="57"/>
      <c r="E64" s="38">
        <v>15907062900</v>
      </c>
      <c r="F64" s="37" t="s">
        <v>8</v>
      </c>
      <c r="G64" s="94">
        <v>4600.5200000000004</v>
      </c>
      <c r="H64" s="95">
        <v>32232</v>
      </c>
      <c r="I64" s="49" t="s">
        <v>180</v>
      </c>
      <c r="J64" s="50"/>
      <c r="K64" s="50"/>
      <c r="L64" s="50"/>
      <c r="M64" s="51"/>
    </row>
    <row r="65" spans="1:18" ht="14.4" x14ac:dyDescent="0.3">
      <c r="A65" s="102" t="s">
        <v>10</v>
      </c>
      <c r="B65" s="102"/>
      <c r="C65" s="102"/>
      <c r="D65" s="102"/>
      <c r="E65" s="103"/>
      <c r="F65" s="103"/>
      <c r="G65" s="104">
        <f>G64</f>
        <v>4600.5200000000004</v>
      </c>
      <c r="H65" s="105"/>
      <c r="I65" s="106"/>
      <c r="J65" s="107"/>
      <c r="K65" s="107"/>
      <c r="L65" s="107"/>
      <c r="M65" s="108"/>
    </row>
    <row r="66" spans="1:18" ht="14.4" x14ac:dyDescent="0.3">
      <c r="A66" s="39"/>
      <c r="B66" s="39"/>
      <c r="C66" s="39"/>
      <c r="D66" s="39"/>
      <c r="E66" s="93"/>
      <c r="F66" s="93"/>
      <c r="G66" s="93"/>
      <c r="H66" s="95"/>
      <c r="I66" s="49"/>
      <c r="J66" s="50"/>
      <c r="K66" s="50"/>
      <c r="L66" s="50"/>
      <c r="M66" s="51"/>
    </row>
    <row r="67" spans="1:18" ht="14.4" x14ac:dyDescent="0.3">
      <c r="A67" s="57" t="s">
        <v>181</v>
      </c>
      <c r="B67" s="57"/>
      <c r="C67" s="57"/>
      <c r="D67" s="57"/>
      <c r="E67" s="38">
        <v>29035933600</v>
      </c>
      <c r="F67" s="37" t="s">
        <v>8</v>
      </c>
      <c r="G67" s="94">
        <v>5507.23</v>
      </c>
      <c r="H67" s="95">
        <v>32233</v>
      </c>
      <c r="I67" s="49" t="s">
        <v>182</v>
      </c>
      <c r="J67" s="50"/>
      <c r="K67" s="50"/>
      <c r="L67" s="50"/>
      <c r="M67" s="51"/>
    </row>
    <row r="68" spans="1:18" ht="24.6" customHeight="1" x14ac:dyDescent="0.3">
      <c r="A68" s="102" t="s">
        <v>10</v>
      </c>
      <c r="B68" s="102"/>
      <c r="C68" s="102"/>
      <c r="D68" s="102"/>
      <c r="E68" s="103"/>
      <c r="F68" s="103"/>
      <c r="G68" s="104">
        <f>SUM(G67:G67)</f>
        <v>5507.23</v>
      </c>
      <c r="H68" s="105"/>
      <c r="I68" s="106"/>
      <c r="J68" s="107"/>
      <c r="K68" s="107"/>
      <c r="L68" s="107"/>
      <c r="M68" s="108"/>
      <c r="R68" s="1"/>
    </row>
    <row r="69" spans="1:18" ht="14.4" x14ac:dyDescent="0.3">
      <c r="A69" s="39"/>
      <c r="B69" s="39"/>
      <c r="C69" s="39"/>
      <c r="D69" s="39"/>
      <c r="E69" s="93"/>
      <c r="F69" s="93"/>
      <c r="G69" s="93"/>
      <c r="H69" s="95"/>
      <c r="I69" s="49"/>
      <c r="J69" s="50"/>
      <c r="K69" s="50"/>
      <c r="L69" s="50"/>
      <c r="M69" s="51"/>
    </row>
    <row r="70" spans="1:18" ht="14.4" x14ac:dyDescent="0.3">
      <c r="A70" s="57" t="s">
        <v>29</v>
      </c>
      <c r="B70" s="57"/>
      <c r="C70" s="57"/>
      <c r="D70" s="57"/>
      <c r="E70" s="38">
        <v>27759560625</v>
      </c>
      <c r="F70" s="37" t="s">
        <v>8</v>
      </c>
      <c r="G70" s="94">
        <v>599.46</v>
      </c>
      <c r="H70" s="95">
        <v>32234</v>
      </c>
      <c r="I70" s="49" t="s">
        <v>183</v>
      </c>
      <c r="J70" s="50"/>
      <c r="K70" s="50"/>
      <c r="L70" s="50"/>
      <c r="M70" s="51"/>
    </row>
    <row r="71" spans="1:18" ht="14.4" x14ac:dyDescent="0.3">
      <c r="A71" s="102" t="s">
        <v>10</v>
      </c>
      <c r="B71" s="102"/>
      <c r="C71" s="102"/>
      <c r="D71" s="102"/>
      <c r="E71" s="103"/>
      <c r="F71" s="103"/>
      <c r="G71" s="104">
        <f>G70</f>
        <v>599.46</v>
      </c>
      <c r="H71" s="105"/>
      <c r="I71" s="106"/>
      <c r="J71" s="107"/>
      <c r="K71" s="107"/>
      <c r="L71" s="107"/>
      <c r="M71" s="108"/>
    </row>
    <row r="72" spans="1:18" ht="14.4" x14ac:dyDescent="0.3">
      <c r="A72" s="39"/>
      <c r="B72" s="39"/>
      <c r="C72" s="39"/>
      <c r="D72" s="39"/>
      <c r="E72" s="93"/>
      <c r="F72" s="93"/>
      <c r="G72" s="96"/>
      <c r="H72" s="95"/>
      <c r="I72" s="49"/>
      <c r="J72" s="50"/>
      <c r="K72" s="50"/>
      <c r="L72" s="50"/>
      <c r="M72" s="51"/>
    </row>
    <row r="73" spans="1:18" ht="33" customHeight="1" x14ac:dyDescent="0.3">
      <c r="A73" s="39" t="s">
        <v>21</v>
      </c>
      <c r="B73" s="39"/>
      <c r="C73" s="39"/>
      <c r="D73" s="39"/>
      <c r="E73" s="38">
        <v>98708551437</v>
      </c>
      <c r="F73" s="37" t="s">
        <v>8</v>
      </c>
      <c r="G73" s="93">
        <v>403.27</v>
      </c>
      <c r="H73" s="95">
        <v>32239</v>
      </c>
      <c r="I73" s="69" t="s">
        <v>184</v>
      </c>
      <c r="J73" s="70"/>
      <c r="K73" s="70"/>
      <c r="L73" s="70"/>
      <c r="M73" s="71"/>
    </row>
    <row r="74" spans="1:18" ht="14.4" x14ac:dyDescent="0.3">
      <c r="A74" s="102" t="s">
        <v>10</v>
      </c>
      <c r="B74" s="102"/>
      <c r="C74" s="102"/>
      <c r="D74" s="102"/>
      <c r="E74" s="103"/>
      <c r="F74" s="103"/>
      <c r="G74" s="120">
        <f>G73</f>
        <v>403.27</v>
      </c>
      <c r="H74" s="105"/>
      <c r="I74" s="106"/>
      <c r="J74" s="107"/>
      <c r="K74" s="107"/>
      <c r="L74" s="107"/>
      <c r="M74" s="108"/>
    </row>
    <row r="75" spans="1:18" ht="14.4" x14ac:dyDescent="0.3">
      <c r="A75" s="39"/>
      <c r="B75" s="39"/>
      <c r="C75" s="39"/>
      <c r="D75" s="39"/>
      <c r="E75" s="93"/>
      <c r="F75" s="93"/>
      <c r="G75" s="119"/>
      <c r="H75" s="95"/>
      <c r="I75" s="49"/>
      <c r="J75" s="50"/>
      <c r="K75" s="50"/>
      <c r="L75" s="50"/>
      <c r="M75" s="51"/>
    </row>
    <row r="76" spans="1:18" ht="37.799999999999997" customHeight="1" x14ac:dyDescent="0.3">
      <c r="A76" s="39" t="s">
        <v>185</v>
      </c>
      <c r="B76" s="39"/>
      <c r="C76" s="39"/>
      <c r="D76" s="39"/>
      <c r="E76" s="38">
        <v>26466005682</v>
      </c>
      <c r="F76" s="37" t="s">
        <v>8</v>
      </c>
      <c r="G76" s="94">
        <v>109.5</v>
      </c>
      <c r="H76" s="95">
        <v>32243</v>
      </c>
      <c r="I76" s="69" t="s">
        <v>186</v>
      </c>
      <c r="J76" s="70"/>
      <c r="K76" s="70"/>
      <c r="L76" s="70"/>
      <c r="M76" s="71"/>
    </row>
    <row r="77" spans="1:18" ht="14.4" x14ac:dyDescent="0.3">
      <c r="A77" s="102" t="s">
        <v>10</v>
      </c>
      <c r="B77" s="102"/>
      <c r="C77" s="102"/>
      <c r="D77" s="102"/>
      <c r="E77" s="103"/>
      <c r="F77" s="103"/>
      <c r="G77" s="104">
        <f>G76</f>
        <v>109.5</v>
      </c>
      <c r="H77" s="105"/>
      <c r="I77" s="106"/>
      <c r="J77" s="107"/>
      <c r="K77" s="107"/>
      <c r="L77" s="107"/>
      <c r="M77" s="108"/>
    </row>
    <row r="78" spans="1:18" ht="14.4" x14ac:dyDescent="0.3">
      <c r="A78" s="39"/>
      <c r="B78" s="39"/>
      <c r="C78" s="39"/>
      <c r="D78" s="39"/>
      <c r="E78" s="93"/>
      <c r="F78" s="93"/>
      <c r="G78" s="93"/>
      <c r="H78" s="95"/>
      <c r="I78" s="49"/>
      <c r="J78" s="50"/>
      <c r="K78" s="50"/>
      <c r="L78" s="50"/>
      <c r="M78" s="51"/>
    </row>
    <row r="79" spans="1:18" ht="36" customHeight="1" x14ac:dyDescent="0.3">
      <c r="A79" s="39" t="s">
        <v>120</v>
      </c>
      <c r="B79" s="39"/>
      <c r="C79" s="39"/>
      <c r="D79" s="39"/>
      <c r="E79" s="93"/>
      <c r="F79" s="93" t="s">
        <v>8</v>
      </c>
      <c r="G79" s="24">
        <v>338</v>
      </c>
      <c r="H79" s="95">
        <v>32244</v>
      </c>
      <c r="I79" s="69" t="s">
        <v>187</v>
      </c>
      <c r="J79" s="70"/>
      <c r="K79" s="70"/>
      <c r="L79" s="70"/>
      <c r="M79" s="71"/>
    </row>
    <row r="80" spans="1:18" ht="14.4" x14ac:dyDescent="0.3">
      <c r="A80" s="102" t="s">
        <v>10</v>
      </c>
      <c r="B80" s="102"/>
      <c r="C80" s="102"/>
      <c r="D80" s="102"/>
      <c r="E80" s="103"/>
      <c r="F80" s="103"/>
      <c r="G80" s="118">
        <f>G79</f>
        <v>338</v>
      </c>
      <c r="H80" s="105"/>
      <c r="I80" s="106"/>
      <c r="J80" s="107"/>
      <c r="K80" s="107"/>
      <c r="L80" s="107"/>
      <c r="M80" s="108"/>
    </row>
    <row r="81" spans="1:14" ht="14.4" x14ac:dyDescent="0.3">
      <c r="A81" s="39"/>
      <c r="B81" s="39"/>
      <c r="C81" s="39"/>
      <c r="D81" s="39"/>
      <c r="E81" s="93"/>
      <c r="F81" s="93"/>
      <c r="G81" s="119"/>
      <c r="H81" s="95"/>
      <c r="I81" s="49"/>
      <c r="J81" s="50"/>
      <c r="K81" s="50"/>
      <c r="L81" s="50"/>
      <c r="M81" s="51"/>
    </row>
    <row r="82" spans="1:14" ht="14.4" x14ac:dyDescent="0.3">
      <c r="A82" s="39" t="s">
        <v>12</v>
      </c>
      <c r="B82" s="39"/>
      <c r="C82" s="39"/>
      <c r="D82" s="39"/>
      <c r="E82" s="38">
        <v>25008163511</v>
      </c>
      <c r="F82" s="93" t="s">
        <v>8</v>
      </c>
      <c r="G82" s="93">
        <v>181.25</v>
      </c>
      <c r="H82" s="95">
        <v>32250</v>
      </c>
      <c r="I82" s="49" t="s">
        <v>22</v>
      </c>
      <c r="J82" s="50"/>
      <c r="K82" s="50"/>
      <c r="L82" s="50"/>
      <c r="M82" s="51"/>
    </row>
    <row r="83" spans="1:14" ht="14.4" x14ac:dyDescent="0.3">
      <c r="A83" s="102" t="s">
        <v>10</v>
      </c>
      <c r="B83" s="102"/>
      <c r="C83" s="102"/>
      <c r="D83" s="102"/>
      <c r="E83" s="103"/>
      <c r="F83" s="103"/>
      <c r="G83" s="104">
        <f>SUM(G82:G82)</f>
        <v>181.25</v>
      </c>
      <c r="H83" s="105"/>
      <c r="I83" s="106"/>
      <c r="J83" s="107"/>
      <c r="K83" s="107"/>
      <c r="L83" s="107"/>
      <c r="M83" s="108"/>
    </row>
    <row r="84" spans="1:14" ht="14.4" x14ac:dyDescent="0.3">
      <c r="A84" s="39"/>
      <c r="B84" s="39"/>
      <c r="C84" s="39"/>
      <c r="D84" s="39"/>
      <c r="E84" s="93"/>
      <c r="F84" s="93"/>
      <c r="G84" s="119"/>
      <c r="H84" s="95"/>
      <c r="I84" s="49"/>
      <c r="J84" s="50"/>
      <c r="K84" s="50"/>
      <c r="L84" s="50"/>
      <c r="M84" s="51"/>
    </row>
    <row r="85" spans="1:14" ht="14.4" x14ac:dyDescent="0.3">
      <c r="A85" s="57" t="s">
        <v>188</v>
      </c>
      <c r="B85" s="57"/>
      <c r="C85" s="57"/>
      <c r="D85" s="57"/>
      <c r="E85" s="121">
        <v>1944520619</v>
      </c>
      <c r="F85" s="93" t="s">
        <v>49</v>
      </c>
      <c r="G85" s="93">
        <v>47.08</v>
      </c>
      <c r="H85" s="95">
        <v>32251</v>
      </c>
      <c r="I85" s="49" t="s">
        <v>189</v>
      </c>
      <c r="J85" s="50"/>
      <c r="K85" s="50"/>
      <c r="L85" s="50"/>
      <c r="M85" s="51"/>
    </row>
    <row r="86" spans="1:14" ht="14.4" x14ac:dyDescent="0.3">
      <c r="A86" s="102" t="s">
        <v>10</v>
      </c>
      <c r="B86" s="102"/>
      <c r="C86" s="102"/>
      <c r="D86" s="102"/>
      <c r="E86" s="103"/>
      <c r="F86" s="103"/>
      <c r="G86" s="120">
        <f>G85</f>
        <v>47.08</v>
      </c>
      <c r="H86" s="105"/>
      <c r="I86" s="106"/>
      <c r="J86" s="107"/>
      <c r="K86" s="107"/>
      <c r="L86" s="107"/>
      <c r="M86" s="108"/>
      <c r="N86" s="3"/>
    </row>
    <row r="87" spans="1:14" ht="14.4" x14ac:dyDescent="0.3">
      <c r="A87" s="39"/>
      <c r="B87" s="39"/>
      <c r="C87" s="39"/>
      <c r="D87" s="39"/>
      <c r="E87" s="93"/>
      <c r="F87" s="93"/>
      <c r="G87" s="93"/>
      <c r="H87" s="95"/>
      <c r="I87" s="49"/>
      <c r="J87" s="50"/>
      <c r="K87" s="50"/>
      <c r="L87" s="50"/>
      <c r="M87" s="51"/>
      <c r="N87" s="4"/>
    </row>
    <row r="88" spans="1:14" ht="14.4" x14ac:dyDescent="0.3">
      <c r="A88" s="57" t="s">
        <v>190</v>
      </c>
      <c r="B88" s="57"/>
      <c r="C88" s="57"/>
      <c r="D88" s="57"/>
      <c r="E88" s="38">
        <v>63693671750</v>
      </c>
      <c r="F88" s="37" t="s">
        <v>8</v>
      </c>
      <c r="G88" s="94">
        <v>2207.9299999999998</v>
      </c>
      <c r="H88" s="95">
        <v>32270</v>
      </c>
      <c r="I88" s="49" t="s">
        <v>30</v>
      </c>
      <c r="J88" s="50"/>
      <c r="K88" s="50"/>
      <c r="L88" s="50"/>
      <c r="M88" s="51"/>
    </row>
    <row r="89" spans="1:14" ht="21" customHeight="1" x14ac:dyDescent="0.3">
      <c r="A89" s="102" t="s">
        <v>10</v>
      </c>
      <c r="B89" s="102"/>
      <c r="C89" s="102"/>
      <c r="D89" s="102"/>
      <c r="E89" s="103"/>
      <c r="F89" s="103"/>
      <c r="G89" s="104">
        <f>G88</f>
        <v>2207.9299999999998</v>
      </c>
      <c r="H89" s="105"/>
      <c r="I89" s="106"/>
      <c r="J89" s="107"/>
      <c r="K89" s="107"/>
      <c r="L89" s="107"/>
      <c r="M89" s="108"/>
    </row>
    <row r="90" spans="1:14" ht="16.8" customHeight="1" x14ac:dyDescent="0.3">
      <c r="A90" s="39"/>
      <c r="B90" s="39"/>
      <c r="C90" s="39"/>
      <c r="D90" s="39"/>
      <c r="E90" s="93"/>
      <c r="F90" s="93"/>
      <c r="G90" s="119"/>
      <c r="H90" s="95"/>
      <c r="I90" s="49"/>
      <c r="J90" s="50"/>
      <c r="K90" s="50"/>
      <c r="L90" s="50"/>
      <c r="M90" s="51"/>
    </row>
    <row r="91" spans="1:14" ht="14.4" x14ac:dyDescent="0.3">
      <c r="A91" s="57" t="s">
        <v>33</v>
      </c>
      <c r="B91" s="57"/>
      <c r="C91" s="57"/>
      <c r="D91" s="57"/>
      <c r="E91" s="38">
        <v>29524210204</v>
      </c>
      <c r="F91" s="37" t="s">
        <v>8</v>
      </c>
      <c r="G91" s="94">
        <v>348.14</v>
      </c>
      <c r="H91" s="95">
        <v>32270</v>
      </c>
      <c r="I91" s="49" t="s">
        <v>32</v>
      </c>
      <c r="J91" s="50"/>
      <c r="K91" s="50"/>
      <c r="L91" s="50"/>
      <c r="M91" s="51"/>
    </row>
    <row r="92" spans="1:14" ht="17.399999999999999" customHeight="1" x14ac:dyDescent="0.3">
      <c r="A92" s="102" t="s">
        <v>10</v>
      </c>
      <c r="B92" s="102"/>
      <c r="C92" s="102"/>
      <c r="D92" s="102"/>
      <c r="E92" s="103"/>
      <c r="F92" s="103"/>
      <c r="G92" s="104">
        <f>G91</f>
        <v>348.14</v>
      </c>
      <c r="H92" s="105"/>
      <c r="I92" s="106"/>
      <c r="J92" s="107"/>
      <c r="K92" s="107"/>
      <c r="L92" s="107"/>
      <c r="M92" s="108"/>
    </row>
    <row r="93" spans="1:14" ht="14.4" x14ac:dyDescent="0.3">
      <c r="A93" s="39"/>
      <c r="B93" s="39"/>
      <c r="C93" s="39"/>
      <c r="D93" s="39"/>
      <c r="E93" s="93"/>
      <c r="F93" s="93"/>
      <c r="G93" s="93"/>
      <c r="H93" s="95"/>
      <c r="I93" s="49"/>
      <c r="J93" s="50"/>
      <c r="K93" s="50"/>
      <c r="L93" s="50"/>
      <c r="M93" s="51"/>
    </row>
    <row r="94" spans="1:14" ht="15" customHeight="1" x14ac:dyDescent="0.3">
      <c r="A94" s="39" t="s">
        <v>191</v>
      </c>
      <c r="B94" s="39"/>
      <c r="C94" s="39"/>
      <c r="D94" s="39"/>
      <c r="E94" s="20">
        <v>90789004458</v>
      </c>
      <c r="F94" s="93" t="s">
        <v>192</v>
      </c>
      <c r="G94" s="93">
        <v>2000.72</v>
      </c>
      <c r="H94" s="95">
        <v>32312</v>
      </c>
      <c r="I94" s="49" t="s">
        <v>34</v>
      </c>
      <c r="J94" s="50"/>
      <c r="K94" s="50"/>
      <c r="L94" s="50"/>
      <c r="M94" s="51"/>
    </row>
    <row r="95" spans="1:14" ht="14.4" customHeight="1" x14ac:dyDescent="0.3">
      <c r="A95" s="57" t="s">
        <v>33</v>
      </c>
      <c r="B95" s="57"/>
      <c r="C95" s="57"/>
      <c r="D95" s="57"/>
      <c r="E95" s="38">
        <v>29524210204</v>
      </c>
      <c r="F95" s="37" t="s">
        <v>8</v>
      </c>
      <c r="G95" s="94">
        <v>1334.62</v>
      </c>
      <c r="H95" s="95">
        <v>32312</v>
      </c>
      <c r="I95" s="49" t="s">
        <v>34</v>
      </c>
      <c r="J95" s="50"/>
      <c r="K95" s="50"/>
      <c r="L95" s="50"/>
      <c r="M95" s="51"/>
    </row>
    <row r="96" spans="1:14" ht="14.4" x14ac:dyDescent="0.3">
      <c r="A96" s="102" t="s">
        <v>10</v>
      </c>
      <c r="B96" s="102"/>
      <c r="C96" s="102"/>
      <c r="D96" s="102"/>
      <c r="E96" s="103"/>
      <c r="F96" s="103"/>
      <c r="G96" s="104">
        <f>SUM(G94:G95)</f>
        <v>3335.34</v>
      </c>
      <c r="H96" s="105"/>
      <c r="I96" s="106"/>
      <c r="J96" s="107"/>
      <c r="K96" s="107"/>
      <c r="L96" s="107"/>
      <c r="M96" s="108"/>
    </row>
    <row r="97" spans="1:13" ht="14.4" x14ac:dyDescent="0.3">
      <c r="A97" s="39"/>
      <c r="B97" s="39"/>
      <c r="C97" s="39"/>
      <c r="D97" s="39"/>
      <c r="E97" s="93"/>
      <c r="F97" s="93"/>
      <c r="G97" s="119"/>
      <c r="H97" s="95"/>
      <c r="I97" s="49"/>
      <c r="J97" s="50"/>
      <c r="K97" s="50"/>
      <c r="L97" s="50"/>
      <c r="M97" s="51"/>
    </row>
    <row r="98" spans="1:13" ht="14.4" x14ac:dyDescent="0.3">
      <c r="A98" s="57" t="s">
        <v>193</v>
      </c>
      <c r="B98" s="57"/>
      <c r="C98" s="57"/>
      <c r="D98" s="57"/>
      <c r="E98" s="38">
        <v>87311810356</v>
      </c>
      <c r="F98" s="37" t="s">
        <v>8</v>
      </c>
      <c r="G98" s="94">
        <v>273.01</v>
      </c>
      <c r="H98" s="95">
        <v>32312</v>
      </c>
      <c r="I98" s="49" t="s">
        <v>35</v>
      </c>
      <c r="J98" s="50"/>
      <c r="K98" s="50"/>
      <c r="L98" s="50"/>
      <c r="M98" s="51"/>
    </row>
    <row r="99" spans="1:13" ht="14.4" x14ac:dyDescent="0.3">
      <c r="A99" s="102" t="s">
        <v>10</v>
      </c>
      <c r="B99" s="102"/>
      <c r="C99" s="102"/>
      <c r="D99" s="102"/>
      <c r="E99" s="103"/>
      <c r="F99" s="103"/>
      <c r="G99" s="104">
        <f>SUM(G98:G98)</f>
        <v>273.01</v>
      </c>
      <c r="H99" s="105"/>
      <c r="I99" s="106"/>
      <c r="J99" s="107"/>
      <c r="K99" s="107"/>
      <c r="L99" s="107"/>
      <c r="M99" s="108"/>
    </row>
    <row r="100" spans="1:13" ht="14.4" x14ac:dyDescent="0.3">
      <c r="A100" s="39"/>
      <c r="B100" s="39"/>
      <c r="C100" s="39"/>
      <c r="D100" s="39"/>
      <c r="E100" s="93"/>
      <c r="F100" s="93"/>
      <c r="G100" s="93"/>
      <c r="H100" s="95"/>
      <c r="I100" s="49"/>
      <c r="J100" s="50"/>
      <c r="K100" s="50"/>
      <c r="L100" s="50"/>
      <c r="M100" s="51"/>
    </row>
    <row r="101" spans="1:13" ht="15.75" customHeight="1" x14ac:dyDescent="0.3">
      <c r="A101" s="39" t="s">
        <v>194</v>
      </c>
      <c r="B101" s="39"/>
      <c r="C101" s="39"/>
      <c r="D101" s="39"/>
      <c r="E101" s="121">
        <v>96677183827</v>
      </c>
      <c r="F101" s="37" t="s">
        <v>8</v>
      </c>
      <c r="G101" s="94">
        <v>131</v>
      </c>
      <c r="H101" s="95">
        <v>32315</v>
      </c>
      <c r="I101" s="49" t="s">
        <v>195</v>
      </c>
      <c r="J101" s="50"/>
      <c r="K101" s="50"/>
      <c r="L101" s="50"/>
      <c r="M101" s="51"/>
    </row>
    <row r="102" spans="1:13" ht="14.4" x14ac:dyDescent="0.3">
      <c r="A102" s="39" t="s">
        <v>196</v>
      </c>
      <c r="B102" s="39"/>
      <c r="C102" s="39"/>
      <c r="D102" s="39"/>
      <c r="E102" s="37" t="s">
        <v>197</v>
      </c>
      <c r="F102" s="37" t="s">
        <v>198</v>
      </c>
      <c r="G102" s="94">
        <v>202.81</v>
      </c>
      <c r="H102" s="95">
        <v>32315</v>
      </c>
      <c r="I102" s="49" t="s">
        <v>195</v>
      </c>
      <c r="J102" s="50"/>
      <c r="K102" s="50"/>
      <c r="L102" s="50"/>
      <c r="M102" s="51"/>
    </row>
    <row r="103" spans="1:13" ht="14.4" x14ac:dyDescent="0.3">
      <c r="A103" s="102" t="s">
        <v>10</v>
      </c>
      <c r="B103" s="102"/>
      <c r="C103" s="102"/>
      <c r="D103" s="102"/>
      <c r="E103" s="103"/>
      <c r="F103" s="103"/>
      <c r="G103" s="104">
        <f>SUM(G101:G102)</f>
        <v>333.81</v>
      </c>
      <c r="H103" s="105"/>
      <c r="I103" s="122"/>
      <c r="J103" s="123"/>
      <c r="K103" s="123"/>
      <c r="L103" s="123"/>
      <c r="M103" s="124"/>
    </row>
    <row r="104" spans="1:13" ht="14.4" x14ac:dyDescent="0.3">
      <c r="A104" s="39"/>
      <c r="B104" s="39"/>
      <c r="C104" s="39"/>
      <c r="D104" s="39"/>
      <c r="E104" s="93"/>
      <c r="F104" s="93"/>
      <c r="G104" s="119"/>
      <c r="H104" s="95"/>
      <c r="I104" s="49"/>
      <c r="J104" s="50"/>
      <c r="K104" s="50"/>
      <c r="L104" s="50"/>
      <c r="M104" s="51"/>
    </row>
    <row r="105" spans="1:13" ht="38.4" customHeight="1" x14ac:dyDescent="0.3">
      <c r="A105" s="39" t="s">
        <v>199</v>
      </c>
      <c r="B105" s="39"/>
      <c r="C105" s="39"/>
      <c r="D105" s="39"/>
      <c r="E105" s="20">
        <v>57500462912</v>
      </c>
      <c r="F105" s="93" t="s">
        <v>8</v>
      </c>
      <c r="G105" s="94">
        <v>626.08000000000004</v>
      </c>
      <c r="H105" s="95">
        <v>32319</v>
      </c>
      <c r="I105" s="69" t="s">
        <v>200</v>
      </c>
      <c r="J105" s="70"/>
      <c r="K105" s="70"/>
      <c r="L105" s="70"/>
      <c r="M105" s="71"/>
    </row>
    <row r="106" spans="1:13" ht="14.4" x14ac:dyDescent="0.3">
      <c r="A106" s="102" t="s">
        <v>10</v>
      </c>
      <c r="B106" s="102"/>
      <c r="C106" s="102"/>
      <c r="D106" s="102"/>
      <c r="E106" s="125"/>
      <c r="F106" s="103"/>
      <c r="G106" s="104">
        <f>G105</f>
        <v>626.08000000000004</v>
      </c>
      <c r="H106" s="105"/>
      <c r="I106" s="106"/>
      <c r="J106" s="107"/>
      <c r="K106" s="107"/>
      <c r="L106" s="107"/>
      <c r="M106" s="108"/>
    </row>
    <row r="107" spans="1:13" ht="14.4" x14ac:dyDescent="0.3">
      <c r="A107" s="39"/>
      <c r="B107" s="39"/>
      <c r="C107" s="39"/>
      <c r="D107" s="39"/>
      <c r="E107" s="20"/>
      <c r="F107" s="93"/>
      <c r="G107" s="119"/>
      <c r="H107" s="95"/>
      <c r="I107" s="40"/>
      <c r="J107" s="41"/>
      <c r="K107" s="41"/>
      <c r="L107" s="41"/>
      <c r="M107" s="42"/>
    </row>
    <row r="108" spans="1:13" ht="35.4" customHeight="1" x14ac:dyDescent="0.3">
      <c r="A108" s="39" t="s">
        <v>41</v>
      </c>
      <c r="B108" s="39"/>
      <c r="C108" s="39"/>
      <c r="D108" s="39"/>
      <c r="E108" s="20">
        <v>70346031690</v>
      </c>
      <c r="F108" s="93" t="s">
        <v>8</v>
      </c>
      <c r="G108" s="93">
        <v>737.3</v>
      </c>
      <c r="H108" s="95">
        <v>32322</v>
      </c>
      <c r="I108" s="69" t="s">
        <v>39</v>
      </c>
      <c r="J108" s="70"/>
      <c r="K108" s="70"/>
      <c r="L108" s="70"/>
      <c r="M108" s="71"/>
    </row>
    <row r="109" spans="1:13" ht="35.4" customHeight="1" x14ac:dyDescent="0.3">
      <c r="A109" s="39" t="s">
        <v>40</v>
      </c>
      <c r="B109" s="39"/>
      <c r="C109" s="39"/>
      <c r="D109" s="39"/>
      <c r="E109" s="20">
        <v>69887535922</v>
      </c>
      <c r="F109" s="93" t="s">
        <v>8</v>
      </c>
      <c r="G109" s="94">
        <v>58.06</v>
      </c>
      <c r="H109" s="95">
        <v>32322</v>
      </c>
      <c r="I109" s="69" t="s">
        <v>39</v>
      </c>
      <c r="J109" s="70"/>
      <c r="K109" s="70"/>
      <c r="L109" s="70"/>
      <c r="M109" s="71"/>
    </row>
    <row r="110" spans="1:13" ht="14.4" x14ac:dyDescent="0.3">
      <c r="A110" s="102" t="s">
        <v>10</v>
      </c>
      <c r="B110" s="102"/>
      <c r="C110" s="102"/>
      <c r="D110" s="102"/>
      <c r="E110" s="125"/>
      <c r="F110" s="103"/>
      <c r="G110" s="104">
        <f>SUM(G108:G109)</f>
        <v>795.3599999999999</v>
      </c>
      <c r="H110" s="105"/>
      <c r="I110" s="106"/>
      <c r="J110" s="107"/>
      <c r="K110" s="107"/>
      <c r="L110" s="107"/>
      <c r="M110" s="108"/>
    </row>
    <row r="111" spans="1:13" ht="14.4" x14ac:dyDescent="0.3">
      <c r="A111" s="39"/>
      <c r="B111" s="39"/>
      <c r="C111" s="39"/>
      <c r="D111" s="39"/>
      <c r="E111" s="20"/>
      <c r="F111" s="93"/>
      <c r="G111" s="93"/>
      <c r="H111" s="95"/>
      <c r="I111" s="49"/>
      <c r="J111" s="50"/>
      <c r="K111" s="50"/>
      <c r="L111" s="50"/>
      <c r="M111" s="51"/>
    </row>
    <row r="112" spans="1:13" ht="14.4" x14ac:dyDescent="0.3">
      <c r="A112" s="39" t="s">
        <v>201</v>
      </c>
      <c r="B112" s="39"/>
      <c r="C112" s="39"/>
      <c r="D112" s="39"/>
      <c r="E112" s="38">
        <v>64546066176</v>
      </c>
      <c r="F112" s="37" t="s">
        <v>8</v>
      </c>
      <c r="G112" s="94">
        <v>680</v>
      </c>
      <c r="H112" s="95">
        <v>323321</v>
      </c>
      <c r="I112" s="69" t="s">
        <v>202</v>
      </c>
      <c r="J112" s="70"/>
      <c r="K112" s="70"/>
      <c r="L112" s="70"/>
      <c r="M112" s="71"/>
    </row>
    <row r="113" spans="1:13" ht="14.4" x14ac:dyDescent="0.3">
      <c r="A113" s="102" t="s">
        <v>10</v>
      </c>
      <c r="B113" s="102"/>
      <c r="C113" s="102"/>
      <c r="D113" s="102"/>
      <c r="E113" s="125"/>
      <c r="F113" s="103"/>
      <c r="G113" s="104">
        <f>SUM(G111:G112)</f>
        <v>680</v>
      </c>
      <c r="H113" s="105"/>
      <c r="I113" s="106"/>
      <c r="J113" s="107"/>
      <c r="K113" s="107"/>
      <c r="L113" s="107"/>
      <c r="M113" s="108"/>
    </row>
    <row r="114" spans="1:13" ht="14.4" x14ac:dyDescent="0.3">
      <c r="A114" s="39"/>
      <c r="B114" s="39"/>
      <c r="C114" s="39"/>
      <c r="D114" s="39"/>
      <c r="E114" s="20"/>
      <c r="F114" s="93"/>
      <c r="G114" s="119"/>
      <c r="H114" s="95"/>
      <c r="I114" s="49"/>
      <c r="J114" s="50"/>
      <c r="K114" s="50"/>
      <c r="L114" s="50"/>
      <c r="M114" s="51"/>
    </row>
    <row r="115" spans="1:13" ht="14.4" customHeight="1" x14ac:dyDescent="0.3">
      <c r="A115" s="39" t="s">
        <v>43</v>
      </c>
      <c r="B115" s="39"/>
      <c r="C115" s="39"/>
      <c r="D115" s="39"/>
      <c r="E115" s="37" t="s">
        <v>16</v>
      </c>
      <c r="F115" s="37" t="s">
        <v>16</v>
      </c>
      <c r="G115" s="94">
        <v>718.75</v>
      </c>
      <c r="H115" s="95">
        <v>32323</v>
      </c>
      <c r="I115" s="69" t="s">
        <v>42</v>
      </c>
      <c r="J115" s="70"/>
      <c r="K115" s="70"/>
      <c r="L115" s="70"/>
      <c r="M115" s="71"/>
    </row>
    <row r="116" spans="1:13" ht="14.4" x14ac:dyDescent="0.3">
      <c r="A116" s="102" t="s">
        <v>10</v>
      </c>
      <c r="B116" s="102"/>
      <c r="C116" s="102"/>
      <c r="D116" s="102"/>
      <c r="E116" s="125"/>
      <c r="F116" s="103"/>
      <c r="G116" s="104">
        <v>718.75</v>
      </c>
      <c r="H116" s="105"/>
      <c r="I116" s="106"/>
      <c r="J116" s="107"/>
      <c r="K116" s="107"/>
      <c r="L116" s="107"/>
      <c r="M116" s="108"/>
    </row>
    <row r="117" spans="1:13" ht="17.399999999999999" customHeight="1" x14ac:dyDescent="0.3">
      <c r="A117" s="39"/>
      <c r="B117" s="39"/>
      <c r="C117" s="39"/>
      <c r="D117" s="39"/>
      <c r="E117" s="20"/>
      <c r="F117" s="93"/>
      <c r="G117" s="93"/>
      <c r="H117" s="95"/>
      <c r="I117" s="49"/>
      <c r="J117" s="50"/>
      <c r="K117" s="50"/>
      <c r="L117" s="50"/>
      <c r="M117" s="51"/>
    </row>
    <row r="118" spans="1:13" ht="14.4" x14ac:dyDescent="0.3">
      <c r="A118" s="39" t="s">
        <v>45</v>
      </c>
      <c r="B118" s="39"/>
      <c r="C118" s="39"/>
      <c r="D118" s="39"/>
      <c r="E118" s="20">
        <v>68419124305</v>
      </c>
      <c r="F118" s="93" t="s">
        <v>8</v>
      </c>
      <c r="G118" s="93">
        <v>95.58</v>
      </c>
      <c r="H118" s="95">
        <v>32339</v>
      </c>
      <c r="I118" s="49" t="s">
        <v>44</v>
      </c>
      <c r="J118" s="50"/>
      <c r="K118" s="50"/>
      <c r="L118" s="50"/>
      <c r="M118" s="51"/>
    </row>
    <row r="119" spans="1:13" ht="14.4" x14ac:dyDescent="0.3">
      <c r="A119" s="154" t="s">
        <v>203</v>
      </c>
      <c r="B119" s="154"/>
      <c r="C119" s="154"/>
      <c r="D119" s="154"/>
      <c r="E119" s="155" t="s">
        <v>204</v>
      </c>
      <c r="F119" s="155" t="s">
        <v>205</v>
      </c>
      <c r="G119" s="98">
        <v>2523.1</v>
      </c>
      <c r="H119" s="99">
        <v>32339</v>
      </c>
      <c r="I119" s="66" t="s">
        <v>44</v>
      </c>
      <c r="J119" s="67"/>
      <c r="K119" s="67"/>
      <c r="L119" s="67"/>
      <c r="M119" s="68"/>
    </row>
    <row r="120" spans="1:13" ht="14.4" x14ac:dyDescent="0.3">
      <c r="A120" s="57" t="s">
        <v>31</v>
      </c>
      <c r="B120" s="57"/>
      <c r="C120" s="57"/>
      <c r="D120" s="57"/>
      <c r="E120" s="38">
        <v>81793146560</v>
      </c>
      <c r="F120" s="37" t="s">
        <v>8</v>
      </c>
      <c r="G120" s="94">
        <v>7.3</v>
      </c>
      <c r="H120" s="95">
        <v>32339</v>
      </c>
      <c r="I120" s="49" t="s">
        <v>44</v>
      </c>
      <c r="J120" s="50"/>
      <c r="K120" s="50"/>
      <c r="L120" s="50"/>
      <c r="M120" s="51"/>
    </row>
    <row r="121" spans="1:13" ht="31.8" customHeight="1" x14ac:dyDescent="0.3">
      <c r="A121" s="102" t="s">
        <v>10</v>
      </c>
      <c r="B121" s="102"/>
      <c r="C121" s="102"/>
      <c r="D121" s="102"/>
      <c r="E121" s="125"/>
      <c r="F121" s="103"/>
      <c r="G121" s="104">
        <f>SUM(G118:G120)</f>
        <v>2625.98</v>
      </c>
      <c r="H121" s="105"/>
      <c r="I121" s="106"/>
      <c r="J121" s="107"/>
      <c r="K121" s="107"/>
      <c r="L121" s="107"/>
      <c r="M121" s="108"/>
    </row>
    <row r="122" spans="1:13" ht="15.6" customHeight="1" x14ac:dyDescent="0.3">
      <c r="A122" s="39" t="s">
        <v>47</v>
      </c>
      <c r="B122" s="39"/>
      <c r="C122" s="39"/>
      <c r="D122" s="39"/>
      <c r="E122" s="20">
        <v>12266526926</v>
      </c>
      <c r="F122" s="93" t="s">
        <v>52</v>
      </c>
      <c r="G122" s="93">
        <v>16.329999999999998</v>
      </c>
      <c r="H122" s="95">
        <v>32341</v>
      </c>
      <c r="I122" s="49" t="s">
        <v>46</v>
      </c>
      <c r="J122" s="50"/>
      <c r="K122" s="50"/>
      <c r="L122" s="50"/>
      <c r="M122" s="51"/>
    </row>
    <row r="123" spans="1:13" ht="14.4" x14ac:dyDescent="0.3">
      <c r="A123" s="39" t="s">
        <v>48</v>
      </c>
      <c r="B123" s="39"/>
      <c r="C123" s="39"/>
      <c r="D123" s="39"/>
      <c r="E123" s="38">
        <v>81394716246</v>
      </c>
      <c r="F123" s="37" t="s">
        <v>49</v>
      </c>
      <c r="G123" s="94">
        <v>109.84</v>
      </c>
      <c r="H123" s="95">
        <v>32341</v>
      </c>
      <c r="I123" s="49" t="s">
        <v>46</v>
      </c>
      <c r="J123" s="50"/>
      <c r="K123" s="50"/>
      <c r="L123" s="50"/>
      <c r="M123" s="51"/>
    </row>
    <row r="124" spans="1:13" ht="17.399999999999999" customHeight="1" x14ac:dyDescent="0.3">
      <c r="A124" s="57" t="s">
        <v>50</v>
      </c>
      <c r="B124" s="57"/>
      <c r="C124" s="57"/>
      <c r="D124" s="57"/>
      <c r="E124" s="38">
        <v>83416546499</v>
      </c>
      <c r="F124" s="37" t="s">
        <v>8</v>
      </c>
      <c r="G124" s="94">
        <v>490.32</v>
      </c>
      <c r="H124" s="95">
        <v>32341</v>
      </c>
      <c r="I124" s="49" t="s">
        <v>46</v>
      </c>
      <c r="J124" s="50"/>
      <c r="K124" s="50"/>
      <c r="L124" s="50"/>
      <c r="M124" s="51"/>
    </row>
    <row r="125" spans="1:13" ht="14.4" x14ac:dyDescent="0.3">
      <c r="A125" s="102" t="s">
        <v>10</v>
      </c>
      <c r="B125" s="102"/>
      <c r="C125" s="102"/>
      <c r="D125" s="102"/>
      <c r="E125" s="125"/>
      <c r="F125" s="103"/>
      <c r="G125" s="104">
        <f>SUM(G122:G124)</f>
        <v>616.49</v>
      </c>
      <c r="H125" s="105"/>
      <c r="I125" s="106"/>
      <c r="J125" s="107"/>
      <c r="K125" s="107"/>
      <c r="L125" s="107"/>
      <c r="M125" s="108"/>
    </row>
    <row r="126" spans="1:13" ht="14.4" x14ac:dyDescent="0.3">
      <c r="A126" s="39"/>
      <c r="B126" s="39"/>
      <c r="C126" s="39"/>
      <c r="D126" s="39"/>
      <c r="E126" s="93"/>
      <c r="F126" s="93"/>
      <c r="G126" s="119"/>
      <c r="H126" s="95"/>
      <c r="I126" s="40"/>
      <c r="J126" s="41"/>
      <c r="K126" s="41"/>
      <c r="L126" s="41"/>
      <c r="M126" s="42"/>
    </row>
    <row r="127" spans="1:13" ht="14.4" x14ac:dyDescent="0.3">
      <c r="A127" s="39" t="s">
        <v>206</v>
      </c>
      <c r="B127" s="39"/>
      <c r="C127" s="39"/>
      <c r="D127" s="39"/>
      <c r="E127" s="20">
        <v>53696178845</v>
      </c>
      <c r="F127" s="93" t="s">
        <v>52</v>
      </c>
      <c r="G127" s="93">
        <v>94.15</v>
      </c>
      <c r="H127" s="95">
        <v>32342</v>
      </c>
      <c r="I127" s="49" t="s">
        <v>51</v>
      </c>
      <c r="J127" s="50"/>
      <c r="K127" s="50"/>
      <c r="L127" s="50"/>
      <c r="M127" s="51"/>
    </row>
    <row r="128" spans="1:13" ht="14.4" x14ac:dyDescent="0.3">
      <c r="A128" s="39" t="s">
        <v>53</v>
      </c>
      <c r="B128" s="39"/>
      <c r="C128" s="39"/>
      <c r="D128" s="39"/>
      <c r="E128" s="20">
        <v>14001865632</v>
      </c>
      <c r="F128" s="93" t="s">
        <v>49</v>
      </c>
      <c r="G128" s="93">
        <v>15.33</v>
      </c>
      <c r="H128" s="95">
        <v>32342</v>
      </c>
      <c r="I128" s="49" t="s">
        <v>51</v>
      </c>
      <c r="J128" s="50"/>
      <c r="K128" s="50"/>
      <c r="L128" s="50"/>
      <c r="M128" s="51"/>
    </row>
    <row r="129" spans="1:13" ht="14.4" x14ac:dyDescent="0.3">
      <c r="A129" s="39" t="s">
        <v>54</v>
      </c>
      <c r="B129" s="39"/>
      <c r="C129" s="39"/>
      <c r="D129" s="39"/>
      <c r="E129" s="38">
        <v>85584865987</v>
      </c>
      <c r="F129" s="37" t="s">
        <v>8</v>
      </c>
      <c r="G129" s="94">
        <v>11.94</v>
      </c>
      <c r="H129" s="95">
        <v>32342</v>
      </c>
      <c r="I129" s="49" t="s">
        <v>51</v>
      </c>
      <c r="J129" s="50"/>
      <c r="K129" s="50"/>
      <c r="L129" s="50"/>
      <c r="M129" s="51"/>
    </row>
    <row r="130" spans="1:13" ht="14.4" x14ac:dyDescent="0.3">
      <c r="A130" s="112" t="s">
        <v>10</v>
      </c>
      <c r="B130" s="113"/>
      <c r="C130" s="113"/>
      <c r="D130" s="114"/>
      <c r="E130" s="125"/>
      <c r="F130" s="103"/>
      <c r="G130" s="104">
        <f>SUM(G127:G129)</f>
        <v>121.42</v>
      </c>
      <c r="H130" s="105"/>
      <c r="I130" s="106"/>
      <c r="J130" s="107"/>
      <c r="K130" s="107"/>
      <c r="L130" s="107"/>
      <c r="M130" s="108"/>
    </row>
    <row r="131" spans="1:13" ht="14.4" x14ac:dyDescent="0.3">
      <c r="A131" s="39"/>
      <c r="B131" s="39"/>
      <c r="C131" s="39"/>
      <c r="D131" s="39"/>
      <c r="E131" s="93"/>
      <c r="F131" s="93"/>
      <c r="G131" s="119"/>
      <c r="H131" s="95"/>
      <c r="I131" s="49"/>
      <c r="J131" s="50"/>
      <c r="K131" s="50"/>
      <c r="L131" s="50"/>
      <c r="M131" s="51"/>
    </row>
    <row r="132" spans="1:13" ht="14.4" x14ac:dyDescent="0.3">
      <c r="A132" s="39" t="s">
        <v>206</v>
      </c>
      <c r="B132" s="39"/>
      <c r="C132" s="39"/>
      <c r="D132" s="39"/>
      <c r="E132" s="20">
        <v>53696178845</v>
      </c>
      <c r="F132" s="93" t="s">
        <v>52</v>
      </c>
      <c r="G132" s="93">
        <v>151.38999999999999</v>
      </c>
      <c r="H132" s="95">
        <v>32347</v>
      </c>
      <c r="I132" s="49" t="s">
        <v>55</v>
      </c>
      <c r="J132" s="50"/>
      <c r="K132" s="50"/>
      <c r="L132" s="50"/>
      <c r="M132" s="51"/>
    </row>
    <row r="133" spans="1:13" ht="14.4" x14ac:dyDescent="0.3">
      <c r="A133" s="112" t="s">
        <v>10</v>
      </c>
      <c r="B133" s="113"/>
      <c r="C133" s="113"/>
      <c r="D133" s="114"/>
      <c r="E133" s="103"/>
      <c r="F133" s="103"/>
      <c r="G133" s="120">
        <v>151.38999999999999</v>
      </c>
      <c r="H133" s="105"/>
      <c r="I133" s="106"/>
      <c r="J133" s="107"/>
      <c r="K133" s="107"/>
      <c r="L133" s="107"/>
      <c r="M133" s="108"/>
    </row>
    <row r="134" spans="1:13" ht="14.4" x14ac:dyDescent="0.3">
      <c r="A134" s="39"/>
      <c r="B134" s="39"/>
      <c r="C134" s="39"/>
      <c r="D134" s="39"/>
      <c r="E134" s="93"/>
      <c r="F134" s="93"/>
      <c r="G134" s="93"/>
      <c r="H134" s="95"/>
      <c r="I134" s="49"/>
      <c r="J134" s="50"/>
      <c r="K134" s="50"/>
      <c r="L134" s="50"/>
      <c r="M134" s="51"/>
    </row>
    <row r="135" spans="1:13" ht="14.4" x14ac:dyDescent="0.3">
      <c r="A135" s="73" t="s">
        <v>56</v>
      </c>
      <c r="B135" s="73"/>
      <c r="C135" s="73"/>
      <c r="D135" s="73"/>
      <c r="E135" s="20">
        <v>61817894937</v>
      </c>
      <c r="F135" s="93" t="s">
        <v>8</v>
      </c>
      <c r="G135" s="94">
        <v>1266.01</v>
      </c>
      <c r="H135" s="95">
        <v>32348</v>
      </c>
      <c r="I135" s="49" t="s">
        <v>57</v>
      </c>
      <c r="J135" s="50"/>
      <c r="K135" s="50"/>
      <c r="L135" s="50"/>
      <c r="M135" s="51"/>
    </row>
    <row r="136" spans="1:13" ht="14.4" x14ac:dyDescent="0.3">
      <c r="A136" s="112" t="s">
        <v>10</v>
      </c>
      <c r="B136" s="113"/>
      <c r="C136" s="113"/>
      <c r="D136" s="114"/>
      <c r="E136" s="103"/>
      <c r="F136" s="103"/>
      <c r="G136" s="104">
        <f>G135</f>
        <v>1266.01</v>
      </c>
      <c r="H136" s="105"/>
      <c r="I136" s="106"/>
      <c r="J136" s="107"/>
      <c r="K136" s="107"/>
      <c r="L136" s="107"/>
      <c r="M136" s="108"/>
    </row>
    <row r="137" spans="1:13" ht="14.4" x14ac:dyDescent="0.3">
      <c r="A137" s="39"/>
      <c r="B137" s="39"/>
      <c r="C137" s="39"/>
      <c r="D137" s="39"/>
      <c r="E137" s="93"/>
      <c r="F137" s="93"/>
      <c r="G137" s="119"/>
      <c r="H137" s="95"/>
      <c r="I137" s="49"/>
      <c r="J137" s="50"/>
      <c r="K137" s="50"/>
      <c r="L137" s="50"/>
      <c r="M137" s="51"/>
    </row>
    <row r="138" spans="1:13" ht="14.4" x14ac:dyDescent="0.3">
      <c r="A138" s="39" t="s">
        <v>21</v>
      </c>
      <c r="B138" s="39"/>
      <c r="C138" s="39"/>
      <c r="D138" s="39"/>
      <c r="E138" s="20">
        <v>98708551437</v>
      </c>
      <c r="F138" s="93" t="s">
        <v>8</v>
      </c>
      <c r="G138" s="94">
        <v>1980.91</v>
      </c>
      <c r="H138" s="95">
        <v>32352</v>
      </c>
      <c r="I138" s="49" t="s">
        <v>58</v>
      </c>
      <c r="J138" s="50"/>
      <c r="K138" s="50"/>
      <c r="L138" s="50"/>
      <c r="M138" s="51"/>
    </row>
    <row r="139" spans="1:13" ht="22.8" customHeight="1" x14ac:dyDescent="0.3">
      <c r="A139" s="39" t="s">
        <v>59</v>
      </c>
      <c r="B139" s="39"/>
      <c r="C139" s="39"/>
      <c r="D139" s="39"/>
      <c r="E139" s="38">
        <v>95267786050</v>
      </c>
      <c r="F139" s="37" t="s">
        <v>8</v>
      </c>
      <c r="G139" s="94">
        <v>2444.04</v>
      </c>
      <c r="H139" s="95">
        <v>32352</v>
      </c>
      <c r="I139" s="49" t="s">
        <v>58</v>
      </c>
      <c r="J139" s="50"/>
      <c r="K139" s="50"/>
      <c r="L139" s="50"/>
      <c r="M139" s="51"/>
    </row>
    <row r="140" spans="1:13" ht="14.4" x14ac:dyDescent="0.3">
      <c r="A140" s="57" t="s">
        <v>60</v>
      </c>
      <c r="B140" s="57"/>
      <c r="C140" s="57"/>
      <c r="D140" s="57"/>
      <c r="E140" s="38">
        <v>95901449200</v>
      </c>
      <c r="F140" s="37" t="s">
        <v>8</v>
      </c>
      <c r="G140" s="94">
        <v>249</v>
      </c>
      <c r="H140" s="95">
        <v>32352</v>
      </c>
      <c r="I140" s="49" t="s">
        <v>58</v>
      </c>
      <c r="J140" s="50"/>
      <c r="K140" s="50"/>
      <c r="L140" s="50"/>
      <c r="M140" s="51"/>
    </row>
    <row r="141" spans="1:13" ht="18.600000000000001" customHeight="1" x14ac:dyDescent="0.3">
      <c r="A141" s="39" t="s">
        <v>61</v>
      </c>
      <c r="B141" s="39"/>
      <c r="C141" s="39"/>
      <c r="D141" s="39"/>
      <c r="E141" s="38">
        <v>54303952361</v>
      </c>
      <c r="F141" s="37" t="s">
        <v>8</v>
      </c>
      <c r="G141" s="94">
        <v>565.02</v>
      </c>
      <c r="H141" s="95">
        <v>32352</v>
      </c>
      <c r="I141" s="49" t="s">
        <v>58</v>
      </c>
      <c r="J141" s="50"/>
      <c r="K141" s="50"/>
      <c r="L141" s="50"/>
      <c r="M141" s="51"/>
    </row>
    <row r="142" spans="1:13" ht="14.4" x14ac:dyDescent="0.3">
      <c r="A142" s="57" t="s">
        <v>207</v>
      </c>
      <c r="B142" s="57"/>
      <c r="C142" s="57"/>
      <c r="D142" s="57"/>
      <c r="E142" s="20">
        <v>95243482140</v>
      </c>
      <c r="F142" s="93" t="s">
        <v>8</v>
      </c>
      <c r="G142" s="94">
        <v>3010</v>
      </c>
      <c r="H142" s="95">
        <v>32352</v>
      </c>
      <c r="I142" s="49" t="s">
        <v>58</v>
      </c>
      <c r="J142" s="50"/>
      <c r="K142" s="50"/>
      <c r="L142" s="50"/>
      <c r="M142" s="51"/>
    </row>
    <row r="143" spans="1:13" ht="14.4" x14ac:dyDescent="0.3">
      <c r="A143" s="39" t="s">
        <v>62</v>
      </c>
      <c r="B143" s="39"/>
      <c r="C143" s="39"/>
      <c r="D143" s="39"/>
      <c r="E143" s="38">
        <v>39554538107</v>
      </c>
      <c r="F143" s="37" t="s">
        <v>8</v>
      </c>
      <c r="G143" s="94">
        <v>2759.4</v>
      </c>
      <c r="H143" s="95">
        <v>32352</v>
      </c>
      <c r="I143" s="49" t="s">
        <v>58</v>
      </c>
      <c r="J143" s="50"/>
      <c r="K143" s="50"/>
      <c r="L143" s="50"/>
      <c r="M143" s="51"/>
    </row>
    <row r="144" spans="1:13" ht="18.600000000000001" customHeight="1" x14ac:dyDescent="0.3">
      <c r="A144" s="39" t="s">
        <v>63</v>
      </c>
      <c r="B144" s="39"/>
      <c r="C144" s="39"/>
      <c r="D144" s="39"/>
      <c r="E144" s="20">
        <v>2247989682</v>
      </c>
      <c r="F144" s="93" t="s">
        <v>8</v>
      </c>
      <c r="G144" s="93">
        <v>1117.5</v>
      </c>
      <c r="H144" s="95">
        <v>32352</v>
      </c>
      <c r="I144" s="49" t="s">
        <v>58</v>
      </c>
      <c r="J144" s="50"/>
      <c r="K144" s="50"/>
      <c r="L144" s="50"/>
      <c r="M144" s="51"/>
    </row>
    <row r="145" spans="1:13" ht="18.75" customHeight="1" x14ac:dyDescent="0.3">
      <c r="A145" s="39" t="s">
        <v>208</v>
      </c>
      <c r="B145" s="39"/>
      <c r="C145" s="39"/>
      <c r="D145" s="39"/>
      <c r="E145" s="20">
        <v>22597784145</v>
      </c>
      <c r="F145" s="93" t="s">
        <v>8</v>
      </c>
      <c r="G145" s="93">
        <v>812.5</v>
      </c>
      <c r="H145" s="95">
        <v>32352</v>
      </c>
      <c r="I145" s="49" t="s">
        <v>58</v>
      </c>
      <c r="J145" s="50"/>
      <c r="K145" s="50"/>
      <c r="L145" s="50"/>
      <c r="M145" s="51"/>
    </row>
    <row r="146" spans="1:13" ht="21" customHeight="1" x14ac:dyDescent="0.3">
      <c r="A146" s="102" t="s">
        <v>10</v>
      </c>
      <c r="B146" s="102"/>
      <c r="C146" s="102"/>
      <c r="D146" s="102"/>
      <c r="E146" s="103"/>
      <c r="F146" s="103"/>
      <c r="G146" s="104">
        <f>SUM(G138:G145)</f>
        <v>12938.369999999999</v>
      </c>
      <c r="H146" s="105"/>
      <c r="I146" s="106"/>
      <c r="J146" s="107"/>
      <c r="K146" s="107"/>
      <c r="L146" s="107"/>
      <c r="M146" s="108"/>
    </row>
    <row r="147" spans="1:13" ht="14.4" x14ac:dyDescent="0.3">
      <c r="A147" s="39"/>
      <c r="B147" s="39"/>
      <c r="C147" s="39"/>
      <c r="D147" s="39"/>
      <c r="E147" s="93"/>
      <c r="F147" s="93"/>
      <c r="G147" s="93"/>
      <c r="H147" s="95"/>
      <c r="I147" s="40"/>
      <c r="J147" s="41"/>
      <c r="K147" s="41"/>
      <c r="L147" s="41"/>
      <c r="M147" s="42"/>
    </row>
    <row r="148" spans="1:13" ht="14.4" x14ac:dyDescent="0.3">
      <c r="A148" s="39" t="s">
        <v>98</v>
      </c>
      <c r="B148" s="39"/>
      <c r="C148" s="39"/>
      <c r="D148" s="39"/>
      <c r="E148" s="20">
        <v>86255713939</v>
      </c>
      <c r="F148" s="93" t="s">
        <v>8</v>
      </c>
      <c r="G148" s="94">
        <v>199.09</v>
      </c>
      <c r="H148" s="95">
        <v>32353</v>
      </c>
      <c r="I148" s="49" t="s">
        <v>209</v>
      </c>
      <c r="J148" s="50"/>
      <c r="K148" s="50"/>
      <c r="L148" s="50"/>
      <c r="M148" s="51"/>
    </row>
    <row r="149" spans="1:13" ht="14.4" x14ac:dyDescent="0.3">
      <c r="A149" s="39" t="s">
        <v>210</v>
      </c>
      <c r="B149" s="39"/>
      <c r="C149" s="39"/>
      <c r="D149" s="39"/>
      <c r="E149" s="20">
        <v>98377731859</v>
      </c>
      <c r="F149" s="93" t="s">
        <v>8</v>
      </c>
      <c r="G149" s="94">
        <v>245.53</v>
      </c>
      <c r="H149" s="95">
        <v>32353</v>
      </c>
      <c r="I149" s="49" t="s">
        <v>209</v>
      </c>
      <c r="J149" s="50"/>
      <c r="K149" s="50"/>
      <c r="L149" s="50"/>
      <c r="M149" s="51"/>
    </row>
    <row r="150" spans="1:13" ht="14.4" x14ac:dyDescent="0.3">
      <c r="A150" s="102" t="s">
        <v>10</v>
      </c>
      <c r="B150" s="102"/>
      <c r="C150" s="102"/>
      <c r="D150" s="102"/>
      <c r="E150" s="103"/>
      <c r="F150" s="103"/>
      <c r="G150" s="104">
        <f>SUM(G148:G149)</f>
        <v>444.62</v>
      </c>
      <c r="H150" s="105"/>
      <c r="I150" s="122"/>
      <c r="J150" s="123"/>
      <c r="K150" s="123"/>
      <c r="L150" s="123"/>
      <c r="M150" s="124"/>
    </row>
    <row r="151" spans="1:13" ht="14.4" x14ac:dyDescent="0.3">
      <c r="A151" s="39"/>
      <c r="B151" s="39"/>
      <c r="C151" s="39"/>
      <c r="D151" s="39"/>
      <c r="E151" s="93"/>
      <c r="F151" s="93"/>
      <c r="G151" s="31"/>
      <c r="H151" s="95"/>
      <c r="I151" s="49"/>
      <c r="J151" s="50"/>
      <c r="K151" s="50"/>
      <c r="L151" s="50"/>
      <c r="M151" s="51"/>
    </row>
    <row r="152" spans="1:13" ht="14.4" x14ac:dyDescent="0.3">
      <c r="A152" s="39" t="s">
        <v>211</v>
      </c>
      <c r="B152" s="39"/>
      <c r="C152" s="39"/>
      <c r="D152" s="39"/>
      <c r="E152" s="20">
        <v>90275854576</v>
      </c>
      <c r="F152" s="93" t="s">
        <v>8</v>
      </c>
      <c r="G152" s="94">
        <v>239.49</v>
      </c>
      <c r="H152" s="95">
        <v>32355</v>
      </c>
      <c r="I152" s="49" t="s">
        <v>64</v>
      </c>
      <c r="J152" s="50"/>
      <c r="K152" s="50"/>
      <c r="L152" s="50"/>
      <c r="M152" s="51"/>
    </row>
    <row r="153" spans="1:13" ht="14.4" x14ac:dyDescent="0.3">
      <c r="A153" s="102" t="s">
        <v>10</v>
      </c>
      <c r="B153" s="102"/>
      <c r="C153" s="102"/>
      <c r="D153" s="102"/>
      <c r="E153" s="103"/>
      <c r="F153" s="103"/>
      <c r="G153" s="104">
        <f>G152</f>
        <v>239.49</v>
      </c>
      <c r="H153" s="105"/>
      <c r="I153" s="122"/>
      <c r="J153" s="123"/>
      <c r="K153" s="123"/>
      <c r="L153" s="123"/>
      <c r="M153" s="124"/>
    </row>
    <row r="154" spans="1:13" ht="14.4" x14ac:dyDescent="0.3">
      <c r="A154" s="39"/>
      <c r="B154" s="39"/>
      <c r="C154" s="39"/>
      <c r="D154" s="39"/>
      <c r="E154" s="93"/>
      <c r="F154" s="93"/>
      <c r="G154" s="94"/>
      <c r="H154" s="95"/>
      <c r="I154" s="49"/>
      <c r="J154" s="50"/>
      <c r="K154" s="50"/>
      <c r="L154" s="50"/>
      <c r="M154" s="51"/>
    </row>
    <row r="155" spans="1:13" ht="14.4" x14ac:dyDescent="0.3">
      <c r="A155" s="39" t="s">
        <v>66</v>
      </c>
      <c r="B155" s="39"/>
      <c r="C155" s="39"/>
      <c r="D155" s="39"/>
      <c r="E155" s="126">
        <v>84838770814</v>
      </c>
      <c r="F155" s="127" t="s">
        <v>8</v>
      </c>
      <c r="G155" s="94">
        <v>132.72999999999999</v>
      </c>
      <c r="H155" s="95">
        <v>32359</v>
      </c>
      <c r="I155" s="49" t="s">
        <v>65</v>
      </c>
      <c r="J155" s="50"/>
      <c r="K155" s="50"/>
      <c r="L155" s="50"/>
      <c r="M155" s="51"/>
    </row>
    <row r="156" spans="1:13" ht="14.4" x14ac:dyDescent="0.3">
      <c r="A156" s="39" t="s">
        <v>212</v>
      </c>
      <c r="B156" s="39"/>
      <c r="C156" s="39"/>
      <c r="D156" s="39"/>
      <c r="E156" s="20">
        <v>79506290597</v>
      </c>
      <c r="F156" s="93" t="s">
        <v>8</v>
      </c>
      <c r="G156" s="94">
        <v>184.15</v>
      </c>
      <c r="H156" s="95">
        <v>32359</v>
      </c>
      <c r="I156" s="49" t="s">
        <v>65</v>
      </c>
      <c r="J156" s="50"/>
      <c r="K156" s="50"/>
      <c r="L156" s="50"/>
      <c r="M156" s="51"/>
    </row>
    <row r="157" spans="1:13" ht="14.4" x14ac:dyDescent="0.3">
      <c r="A157" s="112" t="s">
        <v>10</v>
      </c>
      <c r="B157" s="113"/>
      <c r="C157" s="113"/>
      <c r="D157" s="114"/>
      <c r="E157" s="128"/>
      <c r="F157" s="128"/>
      <c r="G157" s="104">
        <f>SUM(G155:G156)</f>
        <v>316.88</v>
      </c>
      <c r="H157" s="105"/>
      <c r="I157" s="106"/>
      <c r="J157" s="107"/>
      <c r="K157" s="107"/>
      <c r="L157" s="107"/>
      <c r="M157" s="108"/>
    </row>
    <row r="158" spans="1:13" ht="14.4" x14ac:dyDescent="0.3">
      <c r="A158" s="39"/>
      <c r="B158" s="39"/>
      <c r="C158" s="39"/>
      <c r="D158" s="39"/>
      <c r="E158" s="93"/>
      <c r="F158" s="93"/>
      <c r="G158" s="94"/>
      <c r="H158" s="95"/>
      <c r="I158" s="49"/>
      <c r="J158" s="50"/>
      <c r="K158" s="50"/>
      <c r="L158" s="50"/>
      <c r="M158" s="51"/>
    </row>
    <row r="159" spans="1:13" ht="14.4" x14ac:dyDescent="0.3">
      <c r="A159" s="39" t="s">
        <v>213</v>
      </c>
      <c r="B159" s="39"/>
      <c r="C159" s="39"/>
      <c r="D159" s="39"/>
      <c r="E159" s="20">
        <v>28842147765</v>
      </c>
      <c r="F159" s="93" t="s">
        <v>8</v>
      </c>
      <c r="G159" s="94">
        <v>185.81</v>
      </c>
      <c r="H159" s="95">
        <v>32360</v>
      </c>
      <c r="I159" s="49" t="s">
        <v>214</v>
      </c>
      <c r="J159" s="50"/>
      <c r="K159" s="50"/>
      <c r="L159" s="50"/>
      <c r="M159" s="51"/>
    </row>
    <row r="160" spans="1:13" ht="14.4" x14ac:dyDescent="0.3">
      <c r="A160" s="102" t="s">
        <v>10</v>
      </c>
      <c r="B160" s="102"/>
      <c r="C160" s="102"/>
      <c r="D160" s="102"/>
      <c r="E160" s="103"/>
      <c r="F160" s="103"/>
      <c r="G160" s="104">
        <f>G159</f>
        <v>185.81</v>
      </c>
      <c r="H160" s="105"/>
      <c r="I160" s="106"/>
      <c r="J160" s="107"/>
      <c r="K160" s="107"/>
      <c r="L160" s="107"/>
      <c r="M160" s="108"/>
    </row>
    <row r="161" spans="1:13" ht="14.4" x14ac:dyDescent="0.3">
      <c r="A161" s="39"/>
      <c r="B161" s="39"/>
      <c r="C161" s="39"/>
      <c r="D161" s="39"/>
      <c r="E161" s="93"/>
      <c r="F161" s="93"/>
      <c r="G161" s="94"/>
      <c r="H161" s="95"/>
      <c r="I161" s="49"/>
      <c r="J161" s="50"/>
      <c r="K161" s="50"/>
      <c r="L161" s="50"/>
      <c r="M161" s="51"/>
    </row>
    <row r="162" spans="1:13" ht="40.200000000000003" customHeight="1" x14ac:dyDescent="0.3">
      <c r="A162" s="73" t="s">
        <v>215</v>
      </c>
      <c r="B162" s="73"/>
      <c r="C162" s="73"/>
      <c r="D162" s="73"/>
      <c r="E162" s="20">
        <v>44542870641</v>
      </c>
      <c r="F162" s="93" t="s">
        <v>8</v>
      </c>
      <c r="G162" s="94">
        <v>2768.5</v>
      </c>
      <c r="H162" s="95">
        <v>32373</v>
      </c>
      <c r="I162" s="69" t="s">
        <v>131</v>
      </c>
      <c r="J162" s="70"/>
      <c r="K162" s="70"/>
      <c r="L162" s="70"/>
      <c r="M162" s="71"/>
    </row>
    <row r="163" spans="1:13" ht="14.4" x14ac:dyDescent="0.3">
      <c r="A163" s="102" t="s">
        <v>10</v>
      </c>
      <c r="B163" s="102"/>
      <c r="C163" s="102"/>
      <c r="D163" s="102"/>
      <c r="E163" s="103"/>
      <c r="F163" s="103"/>
      <c r="G163" s="104">
        <f>G162</f>
        <v>2768.5</v>
      </c>
      <c r="H163" s="105"/>
      <c r="I163" s="106"/>
      <c r="J163" s="107"/>
      <c r="K163" s="107"/>
      <c r="L163" s="107"/>
      <c r="M163" s="108"/>
    </row>
    <row r="164" spans="1:13" ht="14.4" x14ac:dyDescent="0.3">
      <c r="A164" s="39"/>
      <c r="B164" s="39"/>
      <c r="C164" s="39"/>
      <c r="D164" s="39"/>
      <c r="E164" s="93"/>
      <c r="F164" s="93"/>
      <c r="G164" s="168"/>
      <c r="H164" s="95"/>
      <c r="I164" s="49"/>
      <c r="J164" s="50"/>
      <c r="K164" s="50"/>
      <c r="L164" s="50"/>
      <c r="M164" s="51"/>
    </row>
    <row r="165" spans="1:13" ht="14.4" x14ac:dyDescent="0.3">
      <c r="A165" s="73" t="s">
        <v>122</v>
      </c>
      <c r="B165" s="73"/>
      <c r="C165" s="73"/>
      <c r="D165" s="73"/>
      <c r="E165" s="129">
        <v>64945507350</v>
      </c>
      <c r="F165" s="130" t="s">
        <v>97</v>
      </c>
      <c r="G165" s="30">
        <v>1069.46</v>
      </c>
      <c r="H165" s="95">
        <v>323771</v>
      </c>
      <c r="I165" s="131" t="s">
        <v>67</v>
      </c>
      <c r="J165" s="131"/>
      <c r="K165" s="131"/>
      <c r="L165" s="131"/>
      <c r="M165" s="131"/>
    </row>
    <row r="166" spans="1:13" ht="14.4" x14ac:dyDescent="0.3">
      <c r="A166" s="73" t="s">
        <v>123</v>
      </c>
      <c r="B166" s="73"/>
      <c r="C166" s="73"/>
      <c r="D166" s="73"/>
      <c r="E166" s="126">
        <v>10831379912</v>
      </c>
      <c r="F166" s="127" t="s">
        <v>37</v>
      </c>
      <c r="G166" s="94">
        <v>1175.77</v>
      </c>
      <c r="H166" s="95">
        <v>323771</v>
      </c>
      <c r="I166" s="55" t="s">
        <v>67</v>
      </c>
      <c r="J166" s="55"/>
      <c r="K166" s="55"/>
      <c r="L166" s="55"/>
      <c r="M166" s="55"/>
    </row>
    <row r="167" spans="1:13" ht="14.4" x14ac:dyDescent="0.3">
      <c r="A167" s="73" t="s">
        <v>124</v>
      </c>
      <c r="B167" s="73"/>
      <c r="C167" s="73"/>
      <c r="D167" s="73"/>
      <c r="E167" s="126">
        <v>22597784145</v>
      </c>
      <c r="F167" s="127" t="s">
        <v>8</v>
      </c>
      <c r="G167" s="94">
        <v>675.44</v>
      </c>
      <c r="H167" s="95">
        <v>323771</v>
      </c>
      <c r="I167" s="131" t="s">
        <v>67</v>
      </c>
      <c r="J167" s="131"/>
      <c r="K167" s="131"/>
      <c r="L167" s="131"/>
      <c r="M167" s="131"/>
    </row>
    <row r="168" spans="1:13" ht="14.4" x14ac:dyDescent="0.3">
      <c r="A168" s="112" t="s">
        <v>10</v>
      </c>
      <c r="B168" s="113"/>
      <c r="C168" s="113"/>
      <c r="D168" s="114"/>
      <c r="E168" s="128"/>
      <c r="F168" s="128"/>
      <c r="G168" s="104">
        <f>SUM(G165:G167)</f>
        <v>2920.67</v>
      </c>
      <c r="H168" s="105"/>
      <c r="I168" s="106"/>
      <c r="J168" s="107"/>
      <c r="K168" s="107"/>
      <c r="L168" s="107"/>
      <c r="M168" s="108"/>
    </row>
    <row r="169" spans="1:13" ht="14.4" x14ac:dyDescent="0.3">
      <c r="A169" s="39"/>
      <c r="B169" s="39"/>
      <c r="C169" s="39"/>
      <c r="D169" s="39"/>
      <c r="E169" s="93"/>
      <c r="F169" s="93"/>
      <c r="G169" s="94"/>
      <c r="H169" s="95"/>
      <c r="I169" s="49"/>
      <c r="J169" s="50"/>
      <c r="K169" s="50"/>
      <c r="L169" s="50"/>
      <c r="M169" s="51"/>
    </row>
    <row r="170" spans="1:13" ht="14.4" x14ac:dyDescent="0.3">
      <c r="A170" s="73" t="s">
        <v>216</v>
      </c>
      <c r="B170" s="73"/>
      <c r="C170" s="73"/>
      <c r="D170" s="73"/>
      <c r="E170" s="20">
        <v>62924153420</v>
      </c>
      <c r="F170" s="93" t="s">
        <v>8</v>
      </c>
      <c r="G170" s="94">
        <v>600</v>
      </c>
      <c r="H170" s="95">
        <v>323792</v>
      </c>
      <c r="I170" s="49" t="s">
        <v>217</v>
      </c>
      <c r="J170" s="50"/>
      <c r="K170" s="50"/>
      <c r="L170" s="50"/>
      <c r="M170" s="51"/>
    </row>
    <row r="171" spans="1:13" ht="14.4" x14ac:dyDescent="0.3">
      <c r="A171" s="102" t="s">
        <v>10</v>
      </c>
      <c r="B171" s="102"/>
      <c r="C171" s="102"/>
      <c r="D171" s="102"/>
      <c r="E171" s="103"/>
      <c r="F171" s="103"/>
      <c r="G171" s="104">
        <f>G170</f>
        <v>600</v>
      </c>
      <c r="H171" s="105"/>
      <c r="I171" s="122"/>
      <c r="J171" s="123"/>
      <c r="K171" s="123"/>
      <c r="L171" s="123"/>
      <c r="M171" s="124"/>
    </row>
    <row r="172" spans="1:13" ht="14.4" x14ac:dyDescent="0.3">
      <c r="A172" s="39"/>
      <c r="B172" s="39"/>
      <c r="C172" s="39"/>
      <c r="D172" s="39"/>
      <c r="E172" s="93"/>
      <c r="F172" s="93"/>
      <c r="G172" s="94"/>
      <c r="H172" s="95"/>
      <c r="I172" s="49"/>
      <c r="J172" s="50"/>
      <c r="K172" s="50"/>
      <c r="L172" s="50"/>
      <c r="M172" s="51"/>
    </row>
    <row r="173" spans="1:13" ht="14.4" x14ac:dyDescent="0.3">
      <c r="A173" s="49" t="s">
        <v>218</v>
      </c>
      <c r="B173" s="50"/>
      <c r="C173" s="50"/>
      <c r="D173" s="51"/>
      <c r="E173" s="126" t="s">
        <v>219</v>
      </c>
      <c r="F173" s="127" t="s">
        <v>8</v>
      </c>
      <c r="G173" s="169">
        <v>2000</v>
      </c>
      <c r="H173" s="95">
        <v>323793</v>
      </c>
      <c r="I173" s="49" t="s">
        <v>70</v>
      </c>
      <c r="J173" s="50"/>
      <c r="K173" s="50"/>
      <c r="L173" s="50"/>
      <c r="M173" s="51"/>
    </row>
    <row r="174" spans="1:13" ht="14.4" x14ac:dyDescent="0.3">
      <c r="A174" s="73" t="s">
        <v>216</v>
      </c>
      <c r="B174" s="73"/>
      <c r="C174" s="73"/>
      <c r="D174" s="73"/>
      <c r="E174" s="20">
        <v>62924153420</v>
      </c>
      <c r="F174" s="93" t="s">
        <v>8</v>
      </c>
      <c r="G174" s="94">
        <v>1969.9</v>
      </c>
      <c r="H174" s="95">
        <v>323793</v>
      </c>
      <c r="I174" s="49" t="s">
        <v>70</v>
      </c>
      <c r="J174" s="50"/>
      <c r="K174" s="50"/>
      <c r="L174" s="50"/>
      <c r="M174" s="51"/>
    </row>
    <row r="175" spans="1:13" ht="14.4" x14ac:dyDescent="0.3">
      <c r="A175" s="39" t="s">
        <v>72</v>
      </c>
      <c r="B175" s="39"/>
      <c r="C175" s="39"/>
      <c r="D175" s="39"/>
      <c r="E175" s="126">
        <v>75926310092</v>
      </c>
      <c r="F175" s="127" t="s">
        <v>8</v>
      </c>
      <c r="G175" s="94">
        <v>5095.8500000000004</v>
      </c>
      <c r="H175" s="95">
        <v>323793</v>
      </c>
      <c r="I175" s="49" t="s">
        <v>70</v>
      </c>
      <c r="J175" s="50"/>
      <c r="K175" s="50"/>
      <c r="L175" s="50"/>
      <c r="M175" s="51"/>
    </row>
    <row r="176" spans="1:13" ht="14.4" x14ac:dyDescent="0.3">
      <c r="A176" s="39" t="s">
        <v>71</v>
      </c>
      <c r="B176" s="39"/>
      <c r="C176" s="39"/>
      <c r="D176" s="39"/>
      <c r="E176" s="126">
        <v>23141220773</v>
      </c>
      <c r="F176" s="127" t="s">
        <v>8</v>
      </c>
      <c r="G176" s="94">
        <v>7984.6</v>
      </c>
      <c r="H176" s="95">
        <v>323793</v>
      </c>
      <c r="I176" s="49" t="s">
        <v>70</v>
      </c>
      <c r="J176" s="50"/>
      <c r="K176" s="50"/>
      <c r="L176" s="50"/>
      <c r="M176" s="51"/>
    </row>
    <row r="177" spans="1:13" ht="14.4" x14ac:dyDescent="0.3">
      <c r="A177" s="39" t="s">
        <v>220</v>
      </c>
      <c r="B177" s="39"/>
      <c r="C177" s="39"/>
      <c r="D177" s="39"/>
      <c r="E177" s="20">
        <v>64500625635</v>
      </c>
      <c r="F177" s="93" t="s">
        <v>8</v>
      </c>
      <c r="G177" s="94">
        <v>7699.4</v>
      </c>
      <c r="H177" s="95">
        <v>323793</v>
      </c>
      <c r="I177" s="49" t="s">
        <v>70</v>
      </c>
      <c r="J177" s="50"/>
      <c r="K177" s="50"/>
      <c r="L177" s="50"/>
      <c r="M177" s="51"/>
    </row>
    <row r="178" spans="1:13" ht="14.4" x14ac:dyDescent="0.3">
      <c r="A178" s="39" t="s">
        <v>73</v>
      </c>
      <c r="B178" s="39"/>
      <c r="C178" s="39"/>
      <c r="D178" s="39"/>
      <c r="E178" s="20">
        <v>47614296387</v>
      </c>
      <c r="F178" s="93" t="s">
        <v>8</v>
      </c>
      <c r="G178" s="94">
        <v>1500</v>
      </c>
      <c r="H178" s="95">
        <v>323793</v>
      </c>
      <c r="I178" s="49" t="s">
        <v>70</v>
      </c>
      <c r="J178" s="50"/>
      <c r="K178" s="50"/>
      <c r="L178" s="50"/>
      <c r="M178" s="51"/>
    </row>
    <row r="179" spans="1:13" ht="14.4" x14ac:dyDescent="0.3">
      <c r="A179" s="39" t="s">
        <v>221</v>
      </c>
      <c r="B179" s="39"/>
      <c r="C179" s="39"/>
      <c r="D179" s="39"/>
      <c r="E179" s="20">
        <v>76839845014</v>
      </c>
      <c r="F179" s="93" t="s">
        <v>8</v>
      </c>
      <c r="G179" s="94">
        <v>800</v>
      </c>
      <c r="H179" s="95">
        <v>323793</v>
      </c>
      <c r="I179" s="49" t="s">
        <v>70</v>
      </c>
      <c r="J179" s="50"/>
      <c r="K179" s="50"/>
      <c r="L179" s="50"/>
      <c r="M179" s="51"/>
    </row>
    <row r="180" spans="1:13" ht="14.4" x14ac:dyDescent="0.3">
      <c r="A180" s="112" t="s">
        <v>10</v>
      </c>
      <c r="B180" s="113"/>
      <c r="C180" s="113"/>
      <c r="D180" s="114"/>
      <c r="E180" s="128"/>
      <c r="F180" s="128"/>
      <c r="G180" s="104">
        <f>SUM(G173:G179)</f>
        <v>27049.75</v>
      </c>
      <c r="H180" s="105"/>
      <c r="I180" s="106"/>
      <c r="J180" s="107"/>
      <c r="K180" s="107"/>
      <c r="L180" s="107"/>
      <c r="M180" s="108"/>
    </row>
    <row r="181" spans="1:13" ht="14.4" x14ac:dyDescent="0.3">
      <c r="A181" s="39"/>
      <c r="B181" s="39"/>
      <c r="C181" s="39"/>
      <c r="D181" s="39"/>
      <c r="E181" s="93"/>
      <c r="F181" s="93"/>
      <c r="G181" s="94"/>
      <c r="H181" s="95"/>
      <c r="I181" s="40"/>
      <c r="J181" s="41"/>
      <c r="K181" s="41"/>
      <c r="L181" s="41"/>
      <c r="M181" s="42"/>
    </row>
    <row r="182" spans="1:13" ht="14.4" x14ac:dyDescent="0.3">
      <c r="A182" s="39" t="s">
        <v>222</v>
      </c>
      <c r="B182" s="39"/>
      <c r="C182" s="39"/>
      <c r="D182" s="39"/>
      <c r="E182" s="126">
        <v>93224926556</v>
      </c>
      <c r="F182" s="127" t="s">
        <v>8</v>
      </c>
      <c r="G182" s="94">
        <v>282.02999999999997</v>
      </c>
      <c r="H182" s="95">
        <v>32381</v>
      </c>
      <c r="I182" s="49" t="s">
        <v>78</v>
      </c>
      <c r="J182" s="50"/>
      <c r="K182" s="50"/>
      <c r="L182" s="50"/>
      <c r="M182" s="51"/>
    </row>
    <row r="183" spans="1:13" ht="14.4" x14ac:dyDescent="0.3">
      <c r="A183" s="39" t="s">
        <v>75</v>
      </c>
      <c r="B183" s="39"/>
      <c r="C183" s="39"/>
      <c r="D183" s="39"/>
      <c r="E183" s="127" t="s">
        <v>223</v>
      </c>
      <c r="F183" s="127" t="s">
        <v>8</v>
      </c>
      <c r="G183" s="94">
        <v>557.5</v>
      </c>
      <c r="H183" s="95">
        <v>32381</v>
      </c>
      <c r="I183" s="49" t="s">
        <v>78</v>
      </c>
      <c r="J183" s="50"/>
      <c r="K183" s="50"/>
      <c r="L183" s="50"/>
      <c r="M183" s="51"/>
    </row>
    <row r="184" spans="1:13" ht="14.4" x14ac:dyDescent="0.3">
      <c r="A184" s="39" t="s">
        <v>76</v>
      </c>
      <c r="B184" s="39"/>
      <c r="C184" s="39"/>
      <c r="D184" s="39"/>
      <c r="E184" s="126">
        <v>14506572540</v>
      </c>
      <c r="F184" s="127" t="s">
        <v>8</v>
      </c>
      <c r="G184" s="94">
        <v>1891.3</v>
      </c>
      <c r="H184" s="95">
        <v>32381</v>
      </c>
      <c r="I184" s="49" t="s">
        <v>78</v>
      </c>
      <c r="J184" s="50"/>
      <c r="K184" s="50"/>
      <c r="L184" s="50"/>
      <c r="M184" s="51"/>
    </row>
    <row r="185" spans="1:13" ht="14.4" x14ac:dyDescent="0.3">
      <c r="A185" s="112" t="s">
        <v>10</v>
      </c>
      <c r="B185" s="113"/>
      <c r="C185" s="113"/>
      <c r="D185" s="114"/>
      <c r="E185" s="128"/>
      <c r="F185" s="128"/>
      <c r="G185" s="170">
        <f>SUM(G181:G184)</f>
        <v>2730.83</v>
      </c>
      <c r="H185" s="105"/>
      <c r="I185" s="106"/>
      <c r="J185" s="107"/>
      <c r="K185" s="107"/>
      <c r="L185" s="107"/>
      <c r="M185" s="108"/>
    </row>
    <row r="186" spans="1:13" ht="14.4" x14ac:dyDescent="0.3">
      <c r="A186" s="39"/>
      <c r="B186" s="39"/>
      <c r="C186" s="39"/>
      <c r="D186" s="39"/>
      <c r="E186" s="93"/>
      <c r="F186" s="93"/>
      <c r="G186" s="94"/>
      <c r="H186" s="95"/>
      <c r="I186" s="49"/>
      <c r="J186" s="50"/>
      <c r="K186" s="50"/>
      <c r="L186" s="50"/>
      <c r="M186" s="51"/>
    </row>
    <row r="187" spans="1:13" ht="14.4" x14ac:dyDescent="0.3">
      <c r="A187" s="39" t="s">
        <v>224</v>
      </c>
      <c r="B187" s="39"/>
      <c r="C187" s="39"/>
      <c r="D187" s="39"/>
      <c r="E187" s="126">
        <v>1518517370</v>
      </c>
      <c r="F187" s="127" t="s">
        <v>8</v>
      </c>
      <c r="G187" s="171">
        <v>50</v>
      </c>
      <c r="H187" s="95">
        <v>32389</v>
      </c>
      <c r="I187" s="49" t="s">
        <v>225</v>
      </c>
      <c r="J187" s="50"/>
      <c r="K187" s="50"/>
      <c r="L187" s="50"/>
      <c r="M187" s="51"/>
    </row>
    <row r="188" spans="1:13" ht="14.4" x14ac:dyDescent="0.3">
      <c r="A188" s="39" t="s">
        <v>31</v>
      </c>
      <c r="B188" s="39"/>
      <c r="C188" s="39"/>
      <c r="D188" s="39"/>
      <c r="E188" s="126">
        <v>81793146560</v>
      </c>
      <c r="F188" s="127" t="s">
        <v>8</v>
      </c>
      <c r="G188" s="94">
        <v>35.69</v>
      </c>
      <c r="H188" s="95">
        <v>32381</v>
      </c>
      <c r="I188" s="49" t="s">
        <v>74</v>
      </c>
      <c r="J188" s="50"/>
      <c r="K188" s="50"/>
      <c r="L188" s="50"/>
      <c r="M188" s="51"/>
    </row>
    <row r="189" spans="1:13" ht="14.4" x14ac:dyDescent="0.3">
      <c r="A189" s="39" t="s">
        <v>226</v>
      </c>
      <c r="B189" s="39"/>
      <c r="C189" s="39"/>
      <c r="D189" s="39"/>
      <c r="E189" s="126">
        <v>85821130368</v>
      </c>
      <c r="F189" s="127" t="s">
        <v>8</v>
      </c>
      <c r="G189" s="94">
        <v>88.21</v>
      </c>
      <c r="H189" s="95">
        <v>32381</v>
      </c>
      <c r="I189" s="49" t="s">
        <v>74</v>
      </c>
      <c r="J189" s="50"/>
      <c r="K189" s="50"/>
      <c r="L189" s="50"/>
      <c r="M189" s="51"/>
    </row>
    <row r="190" spans="1:13" ht="14.4" x14ac:dyDescent="0.3">
      <c r="A190" s="112" t="s">
        <v>10</v>
      </c>
      <c r="B190" s="113"/>
      <c r="C190" s="113"/>
      <c r="D190" s="114"/>
      <c r="E190" s="128"/>
      <c r="F190" s="128"/>
      <c r="G190" s="170">
        <f>SUM(G187:G189)</f>
        <v>173.89999999999998</v>
      </c>
      <c r="H190" s="105"/>
      <c r="I190" s="122"/>
      <c r="J190" s="123"/>
      <c r="K190" s="123"/>
      <c r="L190" s="123"/>
      <c r="M190" s="124"/>
    </row>
    <row r="191" spans="1:13" ht="23.4" customHeight="1" x14ac:dyDescent="0.3">
      <c r="A191" s="39"/>
      <c r="B191" s="39"/>
      <c r="C191" s="39"/>
      <c r="D191" s="39"/>
      <c r="E191" s="93"/>
      <c r="F191" s="93"/>
      <c r="G191" s="94"/>
      <c r="H191" s="95"/>
      <c r="I191" s="49"/>
      <c r="J191" s="50"/>
      <c r="K191" s="50"/>
      <c r="L191" s="50"/>
      <c r="M191" s="51"/>
    </row>
    <row r="192" spans="1:13" ht="14.4" x14ac:dyDescent="0.3">
      <c r="A192" s="39" t="s">
        <v>227</v>
      </c>
      <c r="B192" s="39"/>
      <c r="C192" s="39"/>
      <c r="D192" s="39"/>
      <c r="E192" s="20">
        <v>525474202</v>
      </c>
      <c r="F192" s="93" t="s">
        <v>8</v>
      </c>
      <c r="G192" s="94">
        <v>628.89</v>
      </c>
      <c r="H192" s="95">
        <v>323913</v>
      </c>
      <c r="I192" s="49" t="s">
        <v>228</v>
      </c>
      <c r="J192" s="50"/>
      <c r="K192" s="50"/>
      <c r="L192" s="50"/>
      <c r="M192" s="51"/>
    </row>
    <row r="193" spans="1:15" ht="14.4" x14ac:dyDescent="0.3">
      <c r="A193" s="102" t="s">
        <v>10</v>
      </c>
      <c r="B193" s="102"/>
      <c r="C193" s="102"/>
      <c r="D193" s="102"/>
      <c r="E193" s="103"/>
      <c r="F193" s="103"/>
      <c r="G193" s="116">
        <f>G192</f>
        <v>628.89</v>
      </c>
      <c r="H193" s="105"/>
      <c r="I193" s="122"/>
      <c r="J193" s="123"/>
      <c r="K193" s="123"/>
      <c r="L193" s="123"/>
      <c r="M193" s="124"/>
    </row>
    <row r="194" spans="1:15" ht="14.4" x14ac:dyDescent="0.3">
      <c r="A194" s="39"/>
      <c r="B194" s="39"/>
      <c r="C194" s="39"/>
      <c r="D194" s="39"/>
      <c r="E194" s="93"/>
      <c r="F194" s="93"/>
      <c r="G194" s="94"/>
      <c r="H194" s="95"/>
      <c r="I194" s="49"/>
      <c r="J194" s="50"/>
      <c r="K194" s="50"/>
      <c r="L194" s="50"/>
      <c r="M194" s="51"/>
    </row>
    <row r="195" spans="1:15" ht="14.4" x14ac:dyDescent="0.3">
      <c r="A195" s="39" t="s">
        <v>229</v>
      </c>
      <c r="B195" s="39"/>
      <c r="C195" s="39"/>
      <c r="D195" s="39"/>
      <c r="E195" s="20">
        <v>30875757976</v>
      </c>
      <c r="F195" s="93" t="s">
        <v>8</v>
      </c>
      <c r="G195" s="94">
        <v>156</v>
      </c>
      <c r="H195" s="95">
        <v>32395</v>
      </c>
      <c r="I195" s="49" t="s">
        <v>230</v>
      </c>
      <c r="J195" s="50"/>
      <c r="K195" s="50"/>
      <c r="L195" s="50"/>
      <c r="M195" s="51"/>
    </row>
    <row r="196" spans="1:15" ht="14.4" x14ac:dyDescent="0.3">
      <c r="A196" s="57" t="s">
        <v>231</v>
      </c>
      <c r="B196" s="57"/>
      <c r="C196" s="57"/>
      <c r="D196" s="57"/>
      <c r="E196" s="20">
        <v>68915757092</v>
      </c>
      <c r="F196" s="93" t="s">
        <v>8</v>
      </c>
      <c r="G196" s="94">
        <v>20</v>
      </c>
      <c r="H196" s="95">
        <v>32395</v>
      </c>
      <c r="I196" s="49" t="s">
        <v>230</v>
      </c>
      <c r="J196" s="50"/>
      <c r="K196" s="50"/>
      <c r="L196" s="50"/>
      <c r="M196" s="51"/>
    </row>
    <row r="197" spans="1:15" ht="14.4" x14ac:dyDescent="0.3">
      <c r="A197" s="102" t="s">
        <v>232</v>
      </c>
      <c r="B197" s="102"/>
      <c r="C197" s="102"/>
      <c r="D197" s="102"/>
      <c r="E197" s="120"/>
      <c r="F197" s="120"/>
      <c r="G197" s="104">
        <f>SUM(G195:G196)</f>
        <v>176</v>
      </c>
      <c r="H197" s="105"/>
      <c r="I197" s="106"/>
      <c r="J197" s="107"/>
      <c r="K197" s="107"/>
      <c r="L197" s="107"/>
      <c r="M197" s="108"/>
    </row>
    <row r="198" spans="1:15" ht="14.4" x14ac:dyDescent="0.3">
      <c r="A198" s="39"/>
      <c r="B198" s="39"/>
      <c r="C198" s="39"/>
      <c r="D198" s="39"/>
      <c r="E198" s="93"/>
      <c r="F198" s="93"/>
      <c r="G198" s="94"/>
      <c r="H198" s="95"/>
      <c r="I198" s="40"/>
      <c r="J198" s="41"/>
      <c r="K198" s="41"/>
      <c r="L198" s="41"/>
      <c r="M198" s="42"/>
    </row>
    <row r="199" spans="1:15" ht="18" x14ac:dyDescent="0.35">
      <c r="A199" s="39" t="s">
        <v>40</v>
      </c>
      <c r="B199" s="39"/>
      <c r="C199" s="39"/>
      <c r="D199" s="39"/>
      <c r="E199" s="20">
        <v>69887535922</v>
      </c>
      <c r="F199" s="93" t="s">
        <v>8</v>
      </c>
      <c r="G199" s="94">
        <v>199.09</v>
      </c>
      <c r="H199" s="95">
        <v>32396</v>
      </c>
      <c r="I199" s="69" t="s">
        <v>90</v>
      </c>
      <c r="J199" s="70"/>
      <c r="K199" s="70"/>
      <c r="L199" s="70"/>
      <c r="M199" s="71"/>
      <c r="O199" s="2"/>
    </row>
    <row r="200" spans="1:15" ht="14.4" x14ac:dyDescent="0.3">
      <c r="A200" s="102" t="s">
        <v>10</v>
      </c>
      <c r="B200" s="102"/>
      <c r="C200" s="102"/>
      <c r="D200" s="102"/>
      <c r="E200" s="125"/>
      <c r="F200" s="103"/>
      <c r="G200" s="104">
        <f>SUM(G198:G199)</f>
        <v>199.09</v>
      </c>
      <c r="H200" s="105"/>
      <c r="I200" s="106"/>
      <c r="J200" s="107"/>
      <c r="K200" s="107"/>
      <c r="L200" s="107"/>
      <c r="M200" s="108"/>
    </row>
    <row r="201" spans="1:15" ht="14.4" x14ac:dyDescent="0.3">
      <c r="A201" s="39"/>
      <c r="B201" s="39"/>
      <c r="C201" s="39"/>
      <c r="D201" s="39"/>
      <c r="E201" s="93"/>
      <c r="F201" s="93"/>
      <c r="G201" s="94"/>
      <c r="H201" s="95"/>
      <c r="I201" s="49"/>
      <c r="J201" s="50"/>
      <c r="K201" s="50"/>
      <c r="L201" s="50"/>
      <c r="M201" s="51"/>
    </row>
    <row r="202" spans="1:15" ht="14.4" x14ac:dyDescent="0.3">
      <c r="A202" s="39" t="s">
        <v>233</v>
      </c>
      <c r="B202" s="39"/>
      <c r="C202" s="39"/>
      <c r="D202" s="39"/>
      <c r="E202" s="20">
        <v>58843087891</v>
      </c>
      <c r="F202" s="93" t="s">
        <v>8</v>
      </c>
      <c r="G202" s="94">
        <v>11.7</v>
      </c>
      <c r="H202" s="95">
        <v>32399</v>
      </c>
      <c r="I202" s="49" t="s">
        <v>234</v>
      </c>
      <c r="J202" s="50"/>
      <c r="K202" s="50"/>
      <c r="L202" s="50"/>
      <c r="M202" s="51"/>
    </row>
    <row r="203" spans="1:15" ht="14.4" x14ac:dyDescent="0.3">
      <c r="A203" s="102" t="s">
        <v>10</v>
      </c>
      <c r="B203" s="102"/>
      <c r="C203" s="102"/>
      <c r="D203" s="102"/>
      <c r="E203" s="103"/>
      <c r="F203" s="103"/>
      <c r="G203" s="104">
        <f>G202</f>
        <v>11.7</v>
      </c>
      <c r="H203" s="105"/>
      <c r="I203" s="106"/>
      <c r="J203" s="107"/>
      <c r="K203" s="107"/>
      <c r="L203" s="107"/>
      <c r="M203" s="108"/>
    </row>
    <row r="204" spans="1:15" ht="14.4" x14ac:dyDescent="0.3">
      <c r="A204" s="39"/>
      <c r="B204" s="39"/>
      <c r="C204" s="39"/>
      <c r="D204" s="39"/>
      <c r="E204" s="93"/>
      <c r="F204" s="93"/>
      <c r="G204" s="94"/>
      <c r="H204" s="95"/>
      <c r="I204" s="49"/>
      <c r="J204" s="50"/>
      <c r="K204" s="50"/>
      <c r="L204" s="50"/>
      <c r="M204" s="50"/>
    </row>
    <row r="205" spans="1:15" ht="14.4" x14ac:dyDescent="0.3">
      <c r="A205" s="73" t="s">
        <v>235</v>
      </c>
      <c r="B205" s="73"/>
      <c r="C205" s="73"/>
      <c r="D205" s="73"/>
      <c r="E205" s="126">
        <v>47432874968</v>
      </c>
      <c r="F205" s="127" t="s">
        <v>8</v>
      </c>
      <c r="G205" s="94">
        <v>15.95</v>
      </c>
      <c r="H205" s="95">
        <v>32930</v>
      </c>
      <c r="I205" s="49" t="s">
        <v>93</v>
      </c>
      <c r="J205" s="50"/>
      <c r="K205" s="50"/>
      <c r="L205" s="50"/>
      <c r="M205" s="50"/>
    </row>
    <row r="206" spans="1:15" ht="14.4" x14ac:dyDescent="0.3">
      <c r="A206" s="39" t="s">
        <v>236</v>
      </c>
      <c r="B206" s="39"/>
      <c r="C206" s="39"/>
      <c r="D206" s="39"/>
      <c r="E206" s="126">
        <v>40265914911</v>
      </c>
      <c r="F206" s="127" t="s">
        <v>8</v>
      </c>
      <c r="G206" s="94">
        <v>65.91</v>
      </c>
      <c r="H206" s="95">
        <v>32930</v>
      </c>
      <c r="I206" s="49" t="s">
        <v>93</v>
      </c>
      <c r="J206" s="50"/>
      <c r="K206" s="50"/>
      <c r="L206" s="50"/>
      <c r="M206" s="50"/>
    </row>
    <row r="207" spans="1:15" ht="14.4" x14ac:dyDescent="0.3">
      <c r="A207" s="39" t="s">
        <v>99</v>
      </c>
      <c r="B207" s="39"/>
      <c r="C207" s="39"/>
      <c r="D207" s="39"/>
      <c r="E207" s="126">
        <v>38016445738</v>
      </c>
      <c r="F207" s="127" t="s">
        <v>8</v>
      </c>
      <c r="G207" s="94">
        <v>213.75</v>
      </c>
      <c r="H207" s="95">
        <v>32930</v>
      </c>
      <c r="I207" s="49" t="s">
        <v>93</v>
      </c>
      <c r="J207" s="50"/>
      <c r="K207" s="50"/>
      <c r="L207" s="50"/>
      <c r="M207" s="50"/>
    </row>
    <row r="208" spans="1:15" ht="14.4" x14ac:dyDescent="0.3">
      <c r="A208" s="39" t="s">
        <v>95</v>
      </c>
      <c r="B208" s="39"/>
      <c r="C208" s="39"/>
      <c r="D208" s="39"/>
      <c r="E208" s="126">
        <v>95092888930</v>
      </c>
      <c r="F208" s="127" t="s">
        <v>8</v>
      </c>
      <c r="G208" s="94">
        <v>101.93</v>
      </c>
      <c r="H208" s="95">
        <v>32930</v>
      </c>
      <c r="I208" s="49" t="s">
        <v>93</v>
      </c>
      <c r="J208" s="50"/>
      <c r="K208" s="50"/>
      <c r="L208" s="50"/>
      <c r="M208" s="50"/>
    </row>
    <row r="209" spans="1:13" ht="14.4" x14ac:dyDescent="0.3">
      <c r="A209" s="39" t="s">
        <v>96</v>
      </c>
      <c r="B209" s="39"/>
      <c r="C209" s="39"/>
      <c r="D209" s="39"/>
      <c r="E209" s="126">
        <v>22916544397</v>
      </c>
      <c r="F209" s="127" t="s">
        <v>97</v>
      </c>
      <c r="G209" s="94">
        <v>54.69</v>
      </c>
      <c r="H209" s="95">
        <v>32930</v>
      </c>
      <c r="I209" s="49" t="s">
        <v>93</v>
      </c>
      <c r="J209" s="50"/>
      <c r="K209" s="50"/>
      <c r="L209" s="50"/>
      <c r="M209" s="50"/>
    </row>
    <row r="210" spans="1:13" ht="14.4" x14ac:dyDescent="0.3">
      <c r="A210" s="39" t="s">
        <v>98</v>
      </c>
      <c r="B210" s="39"/>
      <c r="C210" s="39"/>
      <c r="D210" s="39"/>
      <c r="E210" s="126">
        <v>86255713939</v>
      </c>
      <c r="F210" s="127" t="s">
        <v>8</v>
      </c>
      <c r="G210" s="94">
        <v>378.26</v>
      </c>
      <c r="H210" s="95">
        <v>32930</v>
      </c>
      <c r="I210" s="49" t="s">
        <v>93</v>
      </c>
      <c r="J210" s="50"/>
      <c r="K210" s="50"/>
      <c r="L210" s="50"/>
      <c r="M210" s="50"/>
    </row>
    <row r="211" spans="1:13" ht="14.4" x14ac:dyDescent="0.3">
      <c r="A211" s="39" t="s">
        <v>237</v>
      </c>
      <c r="B211" s="39"/>
      <c r="C211" s="39"/>
      <c r="D211" s="39"/>
      <c r="E211" s="20">
        <v>45094244999</v>
      </c>
      <c r="F211" s="93" t="s">
        <v>8</v>
      </c>
      <c r="G211" s="94">
        <v>30</v>
      </c>
      <c r="H211" s="95">
        <v>32930</v>
      </c>
      <c r="I211" s="49" t="s">
        <v>93</v>
      </c>
      <c r="J211" s="50"/>
      <c r="K211" s="50"/>
      <c r="L211" s="50"/>
      <c r="M211" s="50"/>
    </row>
    <row r="212" spans="1:13" ht="14.4" x14ac:dyDescent="0.3">
      <c r="A212" s="112" t="s">
        <v>10</v>
      </c>
      <c r="B212" s="113"/>
      <c r="C212" s="113"/>
      <c r="D212" s="114"/>
      <c r="E212" s="128"/>
      <c r="F212" s="128"/>
      <c r="G212" s="170">
        <f>SUM(G205:G211)</f>
        <v>860.49</v>
      </c>
      <c r="H212" s="105"/>
      <c r="I212" s="106"/>
      <c r="J212" s="107"/>
      <c r="K212" s="107"/>
      <c r="L212" s="107"/>
      <c r="M212" s="107"/>
    </row>
    <row r="213" spans="1:13" ht="14.4" x14ac:dyDescent="0.3">
      <c r="A213" s="39"/>
      <c r="B213" s="39"/>
      <c r="C213" s="39"/>
      <c r="D213" s="39"/>
      <c r="E213" s="93"/>
      <c r="F213" s="93"/>
      <c r="G213" s="94"/>
      <c r="H213" s="95"/>
      <c r="I213" s="40"/>
      <c r="J213" s="41"/>
      <c r="K213" s="41"/>
      <c r="L213" s="41"/>
      <c r="M213" s="41"/>
    </row>
    <row r="214" spans="1:13" ht="31.2" customHeight="1" x14ac:dyDescent="0.3">
      <c r="A214" s="70" t="s">
        <v>238</v>
      </c>
      <c r="B214" s="70"/>
      <c r="C214" s="70"/>
      <c r="D214" s="71"/>
      <c r="E214" s="20">
        <v>1535533141</v>
      </c>
      <c r="F214" s="93" t="s">
        <v>8</v>
      </c>
      <c r="G214" s="94">
        <v>20</v>
      </c>
      <c r="H214" s="95">
        <v>32941</v>
      </c>
      <c r="I214" s="49" t="s">
        <v>239</v>
      </c>
      <c r="J214" s="50"/>
      <c r="K214" s="50"/>
      <c r="L214" s="50"/>
      <c r="M214" s="50"/>
    </row>
    <row r="215" spans="1:13" ht="14.4" x14ac:dyDescent="0.3">
      <c r="A215" s="73" t="s">
        <v>240</v>
      </c>
      <c r="B215" s="73"/>
      <c r="C215" s="73"/>
      <c r="D215" s="73"/>
      <c r="E215" s="126">
        <v>1678342049</v>
      </c>
      <c r="F215" s="127" t="s">
        <v>8</v>
      </c>
      <c r="G215" s="94">
        <v>40</v>
      </c>
      <c r="H215" s="95">
        <v>32941</v>
      </c>
      <c r="I215" s="49" t="s">
        <v>239</v>
      </c>
      <c r="J215" s="50"/>
      <c r="K215" s="50"/>
      <c r="L215" s="50"/>
      <c r="M215" s="50"/>
    </row>
    <row r="216" spans="1:13" ht="14.4" x14ac:dyDescent="0.3">
      <c r="A216" s="132" t="s">
        <v>10</v>
      </c>
      <c r="B216" s="132"/>
      <c r="C216" s="132"/>
      <c r="D216" s="132"/>
      <c r="E216" s="133"/>
      <c r="F216" s="128"/>
      <c r="G216" s="104">
        <f>SUM(G214:G215)</f>
        <v>60</v>
      </c>
      <c r="H216" s="105"/>
      <c r="I216" s="106"/>
      <c r="J216" s="107"/>
      <c r="K216" s="107"/>
      <c r="L216" s="107"/>
      <c r="M216" s="107"/>
    </row>
    <row r="217" spans="1:13" ht="14.4" x14ac:dyDescent="0.3">
      <c r="A217" s="134"/>
      <c r="B217" s="134"/>
      <c r="C217" s="134"/>
      <c r="D217" s="134"/>
      <c r="E217" s="126"/>
      <c r="F217" s="127"/>
      <c r="G217" s="94"/>
      <c r="H217" s="95"/>
      <c r="I217" s="49"/>
      <c r="J217" s="50"/>
      <c r="K217" s="50"/>
      <c r="L217" s="50"/>
      <c r="M217" s="50"/>
    </row>
    <row r="218" spans="1:13" ht="14.4" x14ac:dyDescent="0.3">
      <c r="A218" s="39" t="s">
        <v>226</v>
      </c>
      <c r="B218" s="39"/>
      <c r="C218" s="39"/>
      <c r="D218" s="39"/>
      <c r="E218" s="126">
        <v>85821130368</v>
      </c>
      <c r="F218" s="127" t="s">
        <v>8</v>
      </c>
      <c r="G218" s="94">
        <v>0.9</v>
      </c>
      <c r="H218" s="95">
        <v>32950</v>
      </c>
      <c r="I218" s="49" t="s">
        <v>241</v>
      </c>
      <c r="J218" s="50"/>
      <c r="K218" s="50"/>
      <c r="L218" s="50"/>
      <c r="M218" s="50"/>
    </row>
    <row r="219" spans="1:13" ht="14.4" x14ac:dyDescent="0.3">
      <c r="A219" s="132" t="s">
        <v>10</v>
      </c>
      <c r="B219" s="132"/>
      <c r="C219" s="132"/>
      <c r="D219" s="132"/>
      <c r="E219" s="133"/>
      <c r="F219" s="128"/>
      <c r="G219" s="104">
        <f>G218</f>
        <v>0.9</v>
      </c>
      <c r="H219" s="105"/>
      <c r="I219" s="106"/>
      <c r="J219" s="107"/>
      <c r="K219" s="107"/>
      <c r="L219" s="107"/>
      <c r="M219" s="107"/>
    </row>
    <row r="220" spans="1:13" ht="14.4" x14ac:dyDescent="0.3">
      <c r="A220" s="134"/>
      <c r="B220" s="134"/>
      <c r="C220" s="134"/>
      <c r="D220" s="134"/>
      <c r="E220" s="126"/>
      <c r="F220" s="127"/>
      <c r="G220" s="94"/>
      <c r="H220" s="95"/>
      <c r="I220" s="49"/>
      <c r="J220" s="50"/>
      <c r="K220" s="50"/>
      <c r="L220" s="50"/>
      <c r="M220" s="50"/>
    </row>
    <row r="221" spans="1:13" ht="14.4" x14ac:dyDescent="0.3">
      <c r="A221" s="55" t="s">
        <v>102</v>
      </c>
      <c r="B221" s="55"/>
      <c r="C221" s="55"/>
      <c r="D221" s="55"/>
      <c r="E221" s="126">
        <v>63558150971</v>
      </c>
      <c r="F221" s="126" t="s">
        <v>8</v>
      </c>
      <c r="G221" s="100">
        <v>2.8</v>
      </c>
      <c r="H221" s="95">
        <v>34311</v>
      </c>
      <c r="I221" s="49" t="s">
        <v>101</v>
      </c>
      <c r="J221" s="50"/>
      <c r="K221" s="50"/>
      <c r="L221" s="50"/>
      <c r="M221" s="50"/>
    </row>
    <row r="222" spans="1:13" ht="14.4" x14ac:dyDescent="0.3">
      <c r="A222" s="55" t="s">
        <v>103</v>
      </c>
      <c r="B222" s="55"/>
      <c r="C222" s="55"/>
      <c r="D222" s="55"/>
      <c r="E222" s="126">
        <v>23057039320</v>
      </c>
      <c r="F222" s="126" t="s">
        <v>104</v>
      </c>
      <c r="G222" s="100">
        <v>29.19</v>
      </c>
      <c r="H222" s="95">
        <v>34311</v>
      </c>
      <c r="I222" s="49" t="s">
        <v>101</v>
      </c>
      <c r="J222" s="50"/>
      <c r="K222" s="50"/>
      <c r="L222" s="50"/>
      <c r="M222" s="50"/>
    </row>
    <row r="223" spans="1:13" ht="14.4" x14ac:dyDescent="0.3">
      <c r="A223" s="112" t="s">
        <v>10</v>
      </c>
      <c r="B223" s="113"/>
      <c r="C223" s="113"/>
      <c r="D223" s="114"/>
      <c r="E223" s="133"/>
      <c r="F223" s="133"/>
      <c r="G223" s="172">
        <f>SUM(G221:G222)</f>
        <v>31.990000000000002</v>
      </c>
      <c r="H223" s="105"/>
      <c r="I223" s="106"/>
      <c r="J223" s="107"/>
      <c r="K223" s="107"/>
      <c r="L223" s="107"/>
      <c r="M223" s="107"/>
    </row>
    <row r="224" spans="1:13" ht="14.4" x14ac:dyDescent="0.3">
      <c r="A224" s="134"/>
      <c r="B224" s="134"/>
      <c r="C224" s="134"/>
      <c r="D224" s="134"/>
      <c r="E224" s="126"/>
      <c r="F224" s="127"/>
      <c r="G224" s="94"/>
      <c r="H224" s="95"/>
      <c r="I224" s="49"/>
      <c r="J224" s="50"/>
      <c r="K224" s="50"/>
      <c r="L224" s="50"/>
      <c r="M224" s="50"/>
    </row>
    <row r="225" spans="1:13" ht="14.4" x14ac:dyDescent="0.3">
      <c r="A225" s="55" t="s">
        <v>103</v>
      </c>
      <c r="B225" s="55"/>
      <c r="C225" s="55"/>
      <c r="D225" s="55"/>
      <c r="E225" s="126">
        <v>23057039320</v>
      </c>
      <c r="F225" s="126" t="s">
        <v>104</v>
      </c>
      <c r="G225" s="100">
        <v>354.09</v>
      </c>
      <c r="H225" s="95">
        <v>34312</v>
      </c>
      <c r="I225" s="49" t="s">
        <v>105</v>
      </c>
      <c r="J225" s="50"/>
      <c r="K225" s="50"/>
      <c r="L225" s="50"/>
      <c r="M225" s="50"/>
    </row>
    <row r="226" spans="1:13" ht="14.4" x14ac:dyDescent="0.3">
      <c r="A226" s="112" t="s">
        <v>10</v>
      </c>
      <c r="B226" s="113"/>
      <c r="C226" s="113"/>
      <c r="D226" s="114"/>
      <c r="E226" s="133"/>
      <c r="F226" s="133"/>
      <c r="G226" s="172">
        <f>G225</f>
        <v>354.09</v>
      </c>
      <c r="H226" s="105"/>
      <c r="I226" s="106"/>
      <c r="J226" s="107"/>
      <c r="K226" s="107"/>
      <c r="L226" s="107"/>
      <c r="M226" s="107"/>
    </row>
    <row r="227" spans="1:13" ht="14.4" x14ac:dyDescent="0.3">
      <c r="A227" s="134"/>
      <c r="B227" s="134"/>
      <c r="C227" s="134"/>
      <c r="D227" s="134"/>
      <c r="E227" s="126"/>
      <c r="F227" s="127"/>
      <c r="G227" s="94"/>
      <c r="H227" s="95"/>
      <c r="I227" s="49"/>
      <c r="J227" s="50"/>
      <c r="K227" s="50"/>
      <c r="L227" s="50"/>
      <c r="M227" s="51"/>
    </row>
    <row r="228" spans="1:13" ht="14.4" x14ac:dyDescent="0.3">
      <c r="A228" s="73" t="s">
        <v>242</v>
      </c>
      <c r="B228" s="73"/>
      <c r="C228" s="73"/>
      <c r="D228" s="73"/>
      <c r="E228" s="126">
        <v>18545665005</v>
      </c>
      <c r="F228" s="127" t="s">
        <v>8</v>
      </c>
      <c r="G228" s="94">
        <v>24362.5</v>
      </c>
      <c r="H228" s="95">
        <v>422111</v>
      </c>
      <c r="I228" s="49" t="s">
        <v>243</v>
      </c>
      <c r="J228" s="50"/>
      <c r="K228" s="50"/>
      <c r="L228" s="50"/>
      <c r="M228" s="51"/>
    </row>
    <row r="229" spans="1:13" ht="14.4" x14ac:dyDescent="0.3">
      <c r="A229" s="112" t="s">
        <v>10</v>
      </c>
      <c r="B229" s="113"/>
      <c r="C229" s="113"/>
      <c r="D229" s="114"/>
      <c r="E229" s="128"/>
      <c r="F229" s="128"/>
      <c r="G229" s="170">
        <f>G228</f>
        <v>24362.5</v>
      </c>
      <c r="H229" s="105"/>
      <c r="I229" s="106"/>
      <c r="J229" s="107"/>
      <c r="K229" s="107"/>
      <c r="L229" s="107"/>
      <c r="M229" s="108"/>
    </row>
    <row r="230" spans="1:13" ht="14.4" x14ac:dyDescent="0.3">
      <c r="A230" s="39"/>
      <c r="B230" s="39"/>
      <c r="C230" s="39"/>
      <c r="D230" s="39"/>
      <c r="E230" s="93"/>
      <c r="F230" s="93"/>
      <c r="G230" s="94"/>
      <c r="H230" s="95"/>
      <c r="I230" s="40"/>
      <c r="J230" s="41"/>
      <c r="K230" s="41"/>
      <c r="L230" s="41"/>
      <c r="M230" s="42"/>
    </row>
    <row r="231" spans="1:13" ht="15.75" customHeight="1" x14ac:dyDescent="0.3">
      <c r="A231" s="73" t="s">
        <v>242</v>
      </c>
      <c r="B231" s="73"/>
      <c r="C231" s="73"/>
      <c r="D231" s="73"/>
      <c r="E231" s="126">
        <v>18545665005</v>
      </c>
      <c r="F231" s="127" t="s">
        <v>8</v>
      </c>
      <c r="G231" s="94">
        <v>4835</v>
      </c>
      <c r="H231" s="95">
        <v>422112</v>
      </c>
      <c r="I231" s="49" t="s">
        <v>244</v>
      </c>
      <c r="J231" s="50"/>
      <c r="K231" s="50"/>
      <c r="L231" s="50"/>
      <c r="M231" s="51"/>
    </row>
    <row r="232" spans="1:13" ht="14.4" x14ac:dyDescent="0.3">
      <c r="A232" s="112" t="s">
        <v>10</v>
      </c>
      <c r="B232" s="113"/>
      <c r="C232" s="113"/>
      <c r="D232" s="114"/>
      <c r="E232" s="128"/>
      <c r="F232" s="128"/>
      <c r="G232" s="170">
        <f>G231</f>
        <v>4835</v>
      </c>
      <c r="H232" s="105"/>
      <c r="I232" s="106"/>
      <c r="J232" s="107"/>
      <c r="K232" s="107"/>
      <c r="L232" s="107"/>
      <c r="M232" s="108"/>
    </row>
    <row r="233" spans="1:13" ht="14.4" x14ac:dyDescent="0.3">
      <c r="A233" s="134"/>
      <c r="B233" s="134"/>
      <c r="C233" s="134"/>
      <c r="D233" s="134"/>
      <c r="E233" s="126"/>
      <c r="F233" s="127"/>
      <c r="G233" s="94"/>
      <c r="H233" s="95"/>
      <c r="I233" s="49"/>
      <c r="J233" s="50"/>
      <c r="K233" s="50"/>
      <c r="L233" s="50"/>
      <c r="M233" s="51"/>
    </row>
    <row r="234" spans="1:13" ht="14.4" x14ac:dyDescent="0.3">
      <c r="A234" s="73" t="s">
        <v>242</v>
      </c>
      <c r="B234" s="73"/>
      <c r="C234" s="73"/>
      <c r="D234" s="73"/>
      <c r="E234" s="126">
        <v>18545665005</v>
      </c>
      <c r="F234" s="127" t="s">
        <v>8</v>
      </c>
      <c r="G234" s="94">
        <v>1735</v>
      </c>
      <c r="H234" s="95">
        <v>422113</v>
      </c>
      <c r="I234" s="49" t="s">
        <v>245</v>
      </c>
      <c r="J234" s="50"/>
      <c r="K234" s="50"/>
      <c r="L234" s="50"/>
      <c r="M234" s="51"/>
    </row>
    <row r="235" spans="1:13" ht="14.4" x14ac:dyDescent="0.3">
      <c r="A235" s="112" t="s">
        <v>10</v>
      </c>
      <c r="B235" s="113"/>
      <c r="C235" s="113"/>
      <c r="D235" s="114"/>
      <c r="E235" s="128"/>
      <c r="F235" s="128"/>
      <c r="G235" s="170">
        <f>G234</f>
        <v>1735</v>
      </c>
      <c r="H235" s="105"/>
      <c r="I235" s="106"/>
      <c r="J235" s="107"/>
      <c r="K235" s="107"/>
      <c r="L235" s="107"/>
      <c r="M235" s="108"/>
    </row>
    <row r="236" spans="1:13" ht="14.4" x14ac:dyDescent="0.3">
      <c r="A236" s="134"/>
      <c r="B236" s="134"/>
      <c r="C236" s="134"/>
      <c r="D236" s="134"/>
      <c r="E236" s="126"/>
      <c r="F236" s="127"/>
      <c r="G236" s="94"/>
      <c r="H236" s="95"/>
      <c r="I236" s="49"/>
      <c r="J236" s="50"/>
      <c r="K236" s="50"/>
      <c r="L236" s="50"/>
      <c r="M236" s="51"/>
    </row>
    <row r="237" spans="1:13" ht="14.4" x14ac:dyDescent="0.3">
      <c r="A237" s="73" t="s">
        <v>242</v>
      </c>
      <c r="B237" s="73"/>
      <c r="C237" s="73"/>
      <c r="D237" s="73"/>
      <c r="E237" s="126">
        <v>18545665005</v>
      </c>
      <c r="F237" s="127" t="s">
        <v>8</v>
      </c>
      <c r="G237" s="94">
        <v>332.5</v>
      </c>
      <c r="H237" s="95">
        <v>422114</v>
      </c>
      <c r="I237" s="49" t="s">
        <v>246</v>
      </c>
      <c r="J237" s="50"/>
      <c r="K237" s="50"/>
      <c r="L237" s="50"/>
      <c r="M237" s="51"/>
    </row>
    <row r="238" spans="1:13" ht="14.4" x14ac:dyDescent="0.3">
      <c r="A238" s="112" t="s">
        <v>10</v>
      </c>
      <c r="B238" s="113"/>
      <c r="C238" s="113"/>
      <c r="D238" s="114"/>
      <c r="E238" s="128"/>
      <c r="F238" s="128"/>
      <c r="G238" s="170">
        <f>G237</f>
        <v>332.5</v>
      </c>
      <c r="H238" s="105"/>
      <c r="I238" s="106"/>
      <c r="J238" s="107"/>
      <c r="K238" s="107"/>
      <c r="L238" s="107"/>
      <c r="M238" s="108"/>
    </row>
    <row r="239" spans="1:13" ht="14.4" x14ac:dyDescent="0.3">
      <c r="A239" s="135"/>
      <c r="B239" s="135"/>
      <c r="C239" s="135"/>
      <c r="D239" s="135"/>
      <c r="E239" s="126"/>
      <c r="F239" s="127"/>
      <c r="G239" s="94"/>
      <c r="H239" s="95"/>
      <c r="I239" s="49"/>
      <c r="J239" s="50"/>
      <c r="K239" s="50"/>
      <c r="L239" s="50"/>
      <c r="M239" s="51"/>
    </row>
    <row r="240" spans="1:13" ht="14.4" x14ac:dyDescent="0.3">
      <c r="A240" s="39" t="s">
        <v>247</v>
      </c>
      <c r="B240" s="39"/>
      <c r="C240" s="39"/>
      <c r="D240" s="39"/>
      <c r="E240" s="126"/>
      <c r="F240" s="127"/>
      <c r="G240" s="94">
        <v>530.46</v>
      </c>
      <c r="H240" s="95">
        <v>42262</v>
      </c>
      <c r="I240" s="49" t="s">
        <v>248</v>
      </c>
      <c r="J240" s="50"/>
      <c r="K240" s="50"/>
      <c r="L240" s="50"/>
      <c r="M240" s="51"/>
    </row>
    <row r="241" spans="1:13" ht="14.4" x14ac:dyDescent="0.3">
      <c r="A241" s="39" t="s">
        <v>12</v>
      </c>
      <c r="B241" s="39"/>
      <c r="C241" s="39"/>
      <c r="D241" s="39"/>
      <c r="E241" s="38">
        <v>25008163511</v>
      </c>
      <c r="F241" s="93" t="s">
        <v>8</v>
      </c>
      <c r="G241" s="94">
        <v>1661.13</v>
      </c>
      <c r="H241" s="95">
        <v>42262</v>
      </c>
      <c r="I241" s="49" t="s">
        <v>248</v>
      </c>
      <c r="J241" s="50"/>
      <c r="K241" s="50"/>
      <c r="L241" s="50"/>
      <c r="M241" s="51"/>
    </row>
    <row r="242" spans="1:13" ht="14.4" x14ac:dyDescent="0.3">
      <c r="A242" s="132" t="s">
        <v>10</v>
      </c>
      <c r="B242" s="132"/>
      <c r="C242" s="132"/>
      <c r="D242" s="132"/>
      <c r="E242" s="133"/>
      <c r="F242" s="128"/>
      <c r="G242" s="104">
        <f>SUM(G240:G241)</f>
        <v>2191.59</v>
      </c>
      <c r="H242" s="105"/>
      <c r="I242" s="106"/>
      <c r="J242" s="107"/>
      <c r="K242" s="107"/>
      <c r="L242" s="107"/>
      <c r="M242" s="108"/>
    </row>
    <row r="243" spans="1:13" ht="19.2" customHeight="1" x14ac:dyDescent="0.3">
      <c r="A243" s="134"/>
      <c r="B243" s="134"/>
      <c r="C243" s="134"/>
      <c r="D243" s="134"/>
      <c r="E243" s="126"/>
      <c r="F243" s="127"/>
      <c r="G243" s="94"/>
      <c r="H243" s="95"/>
      <c r="I243" s="49"/>
      <c r="J243" s="50"/>
      <c r="K243" s="50"/>
      <c r="L243" s="50"/>
      <c r="M243" s="51"/>
    </row>
    <row r="244" spans="1:13" ht="14.4" x14ac:dyDescent="0.3">
      <c r="A244" s="73" t="s">
        <v>242</v>
      </c>
      <c r="B244" s="73"/>
      <c r="C244" s="73"/>
      <c r="D244" s="73"/>
      <c r="E244" s="126">
        <v>18545665005</v>
      </c>
      <c r="F244" s="127" t="s">
        <v>8</v>
      </c>
      <c r="G244" s="94">
        <v>1472.5</v>
      </c>
      <c r="H244" s="95">
        <v>422711</v>
      </c>
      <c r="I244" s="49" t="s">
        <v>249</v>
      </c>
      <c r="J244" s="50"/>
      <c r="K244" s="50"/>
      <c r="L244" s="50"/>
      <c r="M244" s="51"/>
    </row>
    <row r="245" spans="1:13" ht="14.4" x14ac:dyDescent="0.3">
      <c r="A245" s="112" t="s">
        <v>10</v>
      </c>
      <c r="B245" s="113"/>
      <c r="C245" s="113"/>
      <c r="D245" s="114"/>
      <c r="E245" s="128"/>
      <c r="F245" s="128"/>
      <c r="G245" s="170">
        <f>G244</f>
        <v>1472.5</v>
      </c>
      <c r="H245" s="105"/>
      <c r="I245" s="106"/>
      <c r="J245" s="107"/>
      <c r="K245" s="107"/>
      <c r="L245" s="107"/>
      <c r="M245" s="108"/>
    </row>
    <row r="246" spans="1:13" ht="14.4" x14ac:dyDescent="0.3">
      <c r="A246" s="39"/>
      <c r="B246" s="39"/>
      <c r="C246" s="39"/>
      <c r="D246" s="39"/>
      <c r="E246" s="93"/>
      <c r="F246" s="93"/>
      <c r="G246" s="94"/>
      <c r="H246" s="95"/>
      <c r="I246" s="40"/>
      <c r="J246" s="41"/>
      <c r="K246" s="41"/>
      <c r="L246" s="41"/>
      <c r="M246" s="42"/>
    </row>
    <row r="247" spans="1:13" ht="14.4" x14ac:dyDescent="0.3">
      <c r="A247" s="57" t="s">
        <v>18</v>
      </c>
      <c r="B247" s="57"/>
      <c r="C247" s="57"/>
      <c r="D247" s="57"/>
      <c r="E247" s="136">
        <v>38967655335</v>
      </c>
      <c r="F247" s="137" t="s">
        <v>8</v>
      </c>
      <c r="G247" s="100">
        <v>72.900000000000006</v>
      </c>
      <c r="H247" s="95">
        <v>424110</v>
      </c>
      <c r="I247" s="49" t="s">
        <v>110</v>
      </c>
      <c r="J247" s="50"/>
      <c r="K247" s="50"/>
      <c r="L247" s="50"/>
      <c r="M247" s="51"/>
    </row>
    <row r="248" spans="1:13" ht="14.4" x14ac:dyDescent="0.3">
      <c r="A248" s="61" t="s">
        <v>250</v>
      </c>
      <c r="B248" s="61"/>
      <c r="C248" s="61"/>
      <c r="D248" s="61"/>
      <c r="E248" s="126">
        <v>39753545974</v>
      </c>
      <c r="F248" s="126" t="s">
        <v>8</v>
      </c>
      <c r="G248" s="100">
        <v>286.68</v>
      </c>
      <c r="H248" s="95">
        <v>424110</v>
      </c>
      <c r="I248" s="49" t="s">
        <v>110</v>
      </c>
      <c r="J248" s="50"/>
      <c r="K248" s="50"/>
      <c r="L248" s="50"/>
      <c r="M248" s="51"/>
    </row>
    <row r="249" spans="1:13" ht="14.4" x14ac:dyDescent="0.3">
      <c r="A249" s="62" t="s">
        <v>251</v>
      </c>
      <c r="B249" s="63"/>
      <c r="C249" s="63"/>
      <c r="D249" s="64"/>
      <c r="E249" s="136">
        <v>94443043935</v>
      </c>
      <c r="F249" s="137" t="s">
        <v>8</v>
      </c>
      <c r="G249" s="100">
        <v>48</v>
      </c>
      <c r="H249" s="95">
        <v>424110</v>
      </c>
      <c r="I249" s="49" t="s">
        <v>110</v>
      </c>
      <c r="J249" s="50"/>
      <c r="K249" s="50"/>
      <c r="L249" s="50"/>
      <c r="M249" s="51"/>
    </row>
    <row r="250" spans="1:13" ht="14.4" x14ac:dyDescent="0.3">
      <c r="A250" s="56" t="s">
        <v>111</v>
      </c>
      <c r="B250" s="56"/>
      <c r="C250" s="56"/>
      <c r="D250" s="56"/>
      <c r="E250" s="126">
        <v>57010186553</v>
      </c>
      <c r="F250" s="126" t="s">
        <v>8</v>
      </c>
      <c r="G250" s="100">
        <v>459.85</v>
      </c>
      <c r="H250" s="95">
        <v>424110</v>
      </c>
      <c r="I250" s="49" t="s">
        <v>110</v>
      </c>
      <c r="J250" s="50"/>
      <c r="K250" s="50"/>
      <c r="L250" s="50"/>
      <c r="M250" s="51"/>
    </row>
    <row r="251" spans="1:13" ht="14.4" x14ac:dyDescent="0.3">
      <c r="A251" s="56" t="s">
        <v>116</v>
      </c>
      <c r="B251" s="56"/>
      <c r="C251" s="56"/>
      <c r="D251" s="56"/>
      <c r="E251" s="126">
        <v>22473413844</v>
      </c>
      <c r="F251" s="126" t="s">
        <v>8</v>
      </c>
      <c r="G251" s="100">
        <v>112.14</v>
      </c>
      <c r="H251" s="95">
        <v>424110</v>
      </c>
      <c r="I251" s="49" t="s">
        <v>110</v>
      </c>
      <c r="J251" s="50"/>
      <c r="K251" s="50"/>
      <c r="L251" s="50"/>
      <c r="M251" s="51"/>
    </row>
    <row r="252" spans="1:13" ht="14.4" x14ac:dyDescent="0.3">
      <c r="A252" s="112" t="s">
        <v>10</v>
      </c>
      <c r="B252" s="113"/>
      <c r="C252" s="113"/>
      <c r="D252" s="114"/>
      <c r="E252" s="128"/>
      <c r="F252" s="133"/>
      <c r="G252" s="172">
        <f ca="1">SUM(G247:G258)</f>
        <v>1959.14</v>
      </c>
      <c r="H252" s="105"/>
      <c r="I252" s="106"/>
      <c r="J252" s="107"/>
      <c r="K252" s="107"/>
      <c r="L252" s="107"/>
      <c r="M252" s="108"/>
    </row>
    <row r="253" spans="1:13" s="92" customFormat="1" ht="14.4" x14ac:dyDescent="0.3">
      <c r="A253" s="138"/>
      <c r="B253" s="139"/>
      <c r="C253" s="139"/>
      <c r="D253" s="140"/>
      <c r="E253" s="141"/>
      <c r="F253" s="142"/>
      <c r="G253" s="173"/>
      <c r="H253" s="143"/>
      <c r="I253" s="144"/>
      <c r="J253" s="145"/>
      <c r="K253" s="145"/>
      <c r="L253" s="145"/>
      <c r="M253" s="146"/>
    </row>
    <row r="254" spans="1:13" ht="14.4" x14ac:dyDescent="0.3">
      <c r="A254" s="55" t="s">
        <v>145</v>
      </c>
      <c r="B254" s="55"/>
      <c r="C254" s="55"/>
      <c r="D254" s="55"/>
      <c r="E254" s="23">
        <v>40201821835</v>
      </c>
      <c r="F254" s="17" t="s">
        <v>148</v>
      </c>
      <c r="G254" s="30">
        <v>678.08</v>
      </c>
      <c r="H254" s="18">
        <v>3237</v>
      </c>
      <c r="I254" s="49" t="s">
        <v>149</v>
      </c>
      <c r="J254" s="50"/>
      <c r="K254" s="50"/>
      <c r="L254" s="50"/>
      <c r="M254" s="51"/>
    </row>
    <row r="255" spans="1:13" ht="14.4" x14ac:dyDescent="0.3">
      <c r="A255" s="55" t="s">
        <v>146</v>
      </c>
      <c r="B255" s="55"/>
      <c r="C255" s="55"/>
      <c r="D255" s="55"/>
      <c r="E255" s="23">
        <v>56980862387</v>
      </c>
      <c r="F255" s="17" t="s">
        <v>148</v>
      </c>
      <c r="G255" s="30">
        <v>2010.42</v>
      </c>
      <c r="H255" s="18">
        <v>3237</v>
      </c>
      <c r="I255" s="49" t="s">
        <v>149</v>
      </c>
      <c r="J255" s="50"/>
      <c r="K255" s="50"/>
      <c r="L255" s="50"/>
      <c r="M255" s="51"/>
    </row>
    <row r="256" spans="1:13" ht="14.4" x14ac:dyDescent="0.3">
      <c r="A256" s="55" t="s">
        <v>147</v>
      </c>
      <c r="B256" s="55"/>
      <c r="C256" s="55"/>
      <c r="D256" s="55"/>
      <c r="E256" s="23">
        <v>5850332623</v>
      </c>
      <c r="F256" s="17" t="s">
        <v>148</v>
      </c>
      <c r="G256" s="30">
        <v>793.84</v>
      </c>
      <c r="H256" s="18">
        <v>3237</v>
      </c>
      <c r="I256" s="49" t="s">
        <v>149</v>
      </c>
      <c r="J256" s="50"/>
      <c r="K256" s="50"/>
      <c r="L256" s="50"/>
      <c r="M256" s="51"/>
    </row>
    <row r="257" spans="1:15" ht="14.4" x14ac:dyDescent="0.3">
      <c r="A257" s="43" t="s">
        <v>10</v>
      </c>
      <c r="B257" s="44"/>
      <c r="C257" s="44"/>
      <c r="D257" s="45"/>
      <c r="E257" s="32"/>
      <c r="F257" s="32"/>
      <c r="G257" s="101">
        <f ca="1">SUM(G138:G256)</f>
        <v>57348.710000000006</v>
      </c>
      <c r="H257" s="33"/>
      <c r="I257" s="46"/>
      <c r="J257" s="47"/>
      <c r="K257" s="47"/>
      <c r="L257" s="47"/>
      <c r="M257" s="48"/>
    </row>
    <row r="258" spans="1:15" ht="14.4" x14ac:dyDescent="0.3">
      <c r="A258" s="39"/>
      <c r="B258" s="39"/>
      <c r="C258" s="39"/>
      <c r="D258" s="39"/>
      <c r="E258" s="16"/>
      <c r="F258" s="16"/>
      <c r="G258" s="94"/>
      <c r="H258" s="18"/>
      <c r="I258" s="49"/>
      <c r="J258" s="50"/>
      <c r="K258" s="50"/>
      <c r="L258" s="50"/>
      <c r="M258" s="51"/>
    </row>
    <row r="259" spans="1:15" ht="37.799999999999997" customHeight="1" x14ac:dyDescent="0.35">
      <c r="A259" s="73" t="s">
        <v>121</v>
      </c>
      <c r="B259" s="73"/>
      <c r="C259" s="73"/>
      <c r="D259" s="73"/>
      <c r="E259" s="20">
        <v>17638242823</v>
      </c>
      <c r="F259" s="16" t="s">
        <v>8</v>
      </c>
      <c r="G259" s="94">
        <v>392.71</v>
      </c>
      <c r="H259" s="18">
        <v>32373</v>
      </c>
      <c r="I259" s="69" t="s">
        <v>131</v>
      </c>
      <c r="J259" s="70"/>
      <c r="K259" s="70"/>
      <c r="L259" s="70"/>
      <c r="M259" s="71"/>
      <c r="O259" s="2"/>
    </row>
    <row r="260" spans="1:15" ht="14.4" x14ac:dyDescent="0.3">
      <c r="A260" s="43" t="s">
        <v>10</v>
      </c>
      <c r="B260" s="44"/>
      <c r="C260" s="44"/>
      <c r="D260" s="45"/>
      <c r="E260" s="32"/>
      <c r="F260" s="32"/>
      <c r="G260" s="101">
        <v>392.71</v>
      </c>
      <c r="H260" s="33"/>
      <c r="I260" s="46"/>
      <c r="J260" s="47"/>
      <c r="K260" s="47"/>
      <c r="L260" s="47"/>
      <c r="M260" s="48"/>
    </row>
    <row r="261" spans="1:15" ht="14.4" x14ac:dyDescent="0.3">
      <c r="A261" s="39"/>
      <c r="B261" s="39"/>
      <c r="C261" s="39"/>
      <c r="D261" s="39"/>
      <c r="E261" s="16"/>
      <c r="F261" s="16"/>
      <c r="G261" s="94"/>
      <c r="H261" s="18"/>
      <c r="I261" s="49"/>
      <c r="J261" s="50"/>
      <c r="K261" s="50"/>
      <c r="L261" s="50"/>
      <c r="M261" s="51"/>
    </row>
    <row r="262" spans="1:15" ht="14.4" x14ac:dyDescent="0.3">
      <c r="A262" s="73" t="s">
        <v>122</v>
      </c>
      <c r="B262" s="73"/>
      <c r="C262" s="73"/>
      <c r="D262" s="73"/>
      <c r="E262" s="23">
        <v>64945507350</v>
      </c>
      <c r="F262" s="22" t="s">
        <v>97</v>
      </c>
      <c r="G262" s="30">
        <v>250.16</v>
      </c>
      <c r="H262" s="18">
        <v>323771</v>
      </c>
      <c r="I262" s="69" t="s">
        <v>67</v>
      </c>
      <c r="J262" s="70"/>
      <c r="K262" s="70"/>
      <c r="L262" s="70"/>
      <c r="M262" s="71"/>
    </row>
    <row r="263" spans="1:15" ht="14.4" x14ac:dyDescent="0.3">
      <c r="A263" s="73" t="s">
        <v>123</v>
      </c>
      <c r="B263" s="73"/>
      <c r="C263" s="73"/>
      <c r="D263" s="73"/>
      <c r="E263" s="20">
        <v>10831379912</v>
      </c>
      <c r="F263" s="16" t="s">
        <v>37</v>
      </c>
      <c r="G263" s="94">
        <v>914.28</v>
      </c>
      <c r="H263" s="18">
        <v>323771</v>
      </c>
      <c r="I263" s="49" t="s">
        <v>67</v>
      </c>
      <c r="J263" s="50"/>
      <c r="K263" s="50"/>
      <c r="L263" s="50"/>
      <c r="M263" s="51"/>
    </row>
    <row r="264" spans="1:15" ht="14.4" x14ac:dyDescent="0.3">
      <c r="A264" s="73" t="s">
        <v>124</v>
      </c>
      <c r="B264" s="73"/>
      <c r="C264" s="73"/>
      <c r="D264" s="73"/>
      <c r="E264" s="20">
        <v>22597784145</v>
      </c>
      <c r="F264" s="16" t="s">
        <v>8</v>
      </c>
      <c r="G264" s="94">
        <v>1647.28</v>
      </c>
      <c r="H264" s="18">
        <v>323771</v>
      </c>
      <c r="I264" s="69" t="s">
        <v>67</v>
      </c>
      <c r="J264" s="70"/>
      <c r="K264" s="70"/>
      <c r="L264" s="70"/>
      <c r="M264" s="71"/>
    </row>
    <row r="265" spans="1:15" ht="14.4" x14ac:dyDescent="0.3">
      <c r="A265" s="43" t="s">
        <v>10</v>
      </c>
      <c r="B265" s="44"/>
      <c r="C265" s="44"/>
      <c r="D265" s="45"/>
      <c r="E265" s="32"/>
      <c r="F265" s="32"/>
      <c r="G265" s="101">
        <f>SUM(G262:G264)</f>
        <v>2811.7200000000003</v>
      </c>
      <c r="H265" s="33"/>
      <c r="I265" s="46"/>
      <c r="J265" s="47"/>
      <c r="K265" s="47"/>
      <c r="L265" s="47"/>
      <c r="M265" s="48"/>
    </row>
    <row r="266" spans="1:15" ht="14.4" x14ac:dyDescent="0.3">
      <c r="A266" s="39"/>
      <c r="B266" s="39"/>
      <c r="C266" s="39"/>
      <c r="D266" s="39"/>
      <c r="E266" s="16"/>
      <c r="F266" s="16"/>
      <c r="G266" s="94"/>
      <c r="H266" s="18"/>
      <c r="I266" s="49"/>
      <c r="J266" s="50"/>
      <c r="K266" s="50"/>
      <c r="L266" s="50"/>
      <c r="M266" s="51"/>
    </row>
    <row r="267" spans="1:15" ht="14.4" x14ac:dyDescent="0.3">
      <c r="A267" s="39" t="s">
        <v>69</v>
      </c>
      <c r="B267" s="39"/>
      <c r="C267" s="39"/>
      <c r="D267" s="39"/>
      <c r="E267" s="20">
        <v>79532938998</v>
      </c>
      <c r="F267" s="16" t="s">
        <v>8</v>
      </c>
      <c r="G267" s="94">
        <v>33.18</v>
      </c>
      <c r="H267" s="18">
        <v>323790</v>
      </c>
      <c r="I267" s="49" t="s">
        <v>255</v>
      </c>
      <c r="J267" s="50"/>
      <c r="K267" s="50"/>
      <c r="L267" s="50"/>
      <c r="M267" s="51"/>
    </row>
    <row r="268" spans="1:15" ht="14.4" x14ac:dyDescent="0.3">
      <c r="A268" s="43" t="s">
        <v>10</v>
      </c>
      <c r="B268" s="44"/>
      <c r="C268" s="44"/>
      <c r="D268" s="45"/>
      <c r="E268" s="32"/>
      <c r="F268" s="32"/>
      <c r="G268" s="101">
        <v>33.18</v>
      </c>
      <c r="H268" s="33"/>
      <c r="I268" s="46"/>
      <c r="J268" s="47"/>
      <c r="K268" s="47"/>
      <c r="L268" s="47"/>
      <c r="M268" s="48"/>
    </row>
    <row r="269" spans="1:15" ht="14.4" x14ac:dyDescent="0.3">
      <c r="A269" s="89"/>
      <c r="B269" s="90"/>
      <c r="C269" s="90"/>
      <c r="D269" s="91"/>
      <c r="E269" s="16"/>
      <c r="F269" s="16"/>
      <c r="G269" s="19"/>
      <c r="H269" s="18"/>
      <c r="I269" s="49"/>
      <c r="J269" s="50"/>
      <c r="K269" s="50"/>
      <c r="L269" s="50"/>
      <c r="M269" s="51"/>
    </row>
    <row r="270" spans="1:15" ht="14.4" x14ac:dyDescent="0.3">
      <c r="A270" s="49" t="s">
        <v>73</v>
      </c>
      <c r="B270" s="50"/>
      <c r="C270" s="50"/>
      <c r="D270" s="51"/>
      <c r="E270" s="20">
        <v>47614296387</v>
      </c>
      <c r="F270" s="16" t="s">
        <v>8</v>
      </c>
      <c r="G270" s="94">
        <v>1500</v>
      </c>
      <c r="H270" s="18">
        <v>323793</v>
      </c>
      <c r="I270" s="49" t="s">
        <v>70</v>
      </c>
      <c r="J270" s="50"/>
      <c r="K270" s="50"/>
      <c r="L270" s="50"/>
      <c r="M270" s="51"/>
    </row>
    <row r="271" spans="1:15" ht="14.4" x14ac:dyDescent="0.3">
      <c r="A271" s="39" t="s">
        <v>142</v>
      </c>
      <c r="B271" s="39"/>
      <c r="C271" s="39"/>
      <c r="D271" s="39"/>
      <c r="E271" s="20" t="s">
        <v>141</v>
      </c>
      <c r="F271" s="16" t="s">
        <v>8</v>
      </c>
      <c r="G271" s="94">
        <v>421.26</v>
      </c>
      <c r="H271" s="18">
        <v>323793</v>
      </c>
      <c r="I271" s="49" t="s">
        <v>70</v>
      </c>
      <c r="J271" s="50"/>
      <c r="K271" s="50"/>
      <c r="L271" s="50"/>
      <c r="M271" s="51"/>
    </row>
    <row r="272" spans="1:15" ht="14.4" x14ac:dyDescent="0.3">
      <c r="A272" s="39" t="s">
        <v>72</v>
      </c>
      <c r="B272" s="39"/>
      <c r="C272" s="39"/>
      <c r="D272" s="39"/>
      <c r="E272" s="20">
        <v>75926310092</v>
      </c>
      <c r="F272" s="16" t="s">
        <v>8</v>
      </c>
      <c r="G272" s="94">
        <v>5095.8500000000004</v>
      </c>
      <c r="H272" s="18">
        <v>323793</v>
      </c>
      <c r="I272" s="49" t="s">
        <v>70</v>
      </c>
      <c r="J272" s="50"/>
      <c r="K272" s="50"/>
      <c r="L272" s="50"/>
      <c r="M272" s="51"/>
    </row>
    <row r="273" spans="1:13" ht="14.4" x14ac:dyDescent="0.3">
      <c r="A273" s="39" t="s">
        <v>71</v>
      </c>
      <c r="B273" s="39"/>
      <c r="C273" s="39"/>
      <c r="D273" s="39"/>
      <c r="E273" s="20">
        <v>23141220773</v>
      </c>
      <c r="F273" s="16" t="s">
        <v>8</v>
      </c>
      <c r="G273" s="94">
        <v>21.23</v>
      </c>
      <c r="H273" s="18">
        <v>323793</v>
      </c>
      <c r="I273" s="49" t="s">
        <v>70</v>
      </c>
      <c r="J273" s="50"/>
      <c r="K273" s="50"/>
      <c r="L273" s="50"/>
      <c r="M273" s="51"/>
    </row>
    <row r="274" spans="1:13" ht="14.4" x14ac:dyDescent="0.3">
      <c r="A274" s="43" t="s">
        <v>10</v>
      </c>
      <c r="B274" s="44"/>
      <c r="C274" s="44"/>
      <c r="D274" s="45"/>
      <c r="E274" s="32"/>
      <c r="F274" s="32"/>
      <c r="G274" s="101">
        <f>SUM(G270:G273)</f>
        <v>7038.34</v>
      </c>
      <c r="H274" s="33"/>
      <c r="I274" s="46"/>
      <c r="J274" s="47"/>
      <c r="K274" s="47"/>
      <c r="L274" s="47"/>
      <c r="M274" s="48"/>
    </row>
    <row r="275" spans="1:13" ht="14.4" x14ac:dyDescent="0.3">
      <c r="A275" s="39"/>
      <c r="B275" s="39"/>
      <c r="C275" s="39"/>
      <c r="D275" s="39"/>
      <c r="E275" s="16"/>
      <c r="F275" s="16"/>
      <c r="G275" s="94"/>
      <c r="H275" s="18"/>
      <c r="I275" s="40"/>
      <c r="J275" s="41"/>
      <c r="K275" s="41"/>
      <c r="L275" s="41"/>
      <c r="M275" s="42"/>
    </row>
    <row r="276" spans="1:13" ht="14.4" x14ac:dyDescent="0.3">
      <c r="A276" s="39" t="s">
        <v>77</v>
      </c>
      <c r="B276" s="39"/>
      <c r="C276" s="39"/>
      <c r="D276" s="39"/>
      <c r="E276" s="20">
        <v>93224926556</v>
      </c>
      <c r="F276" s="16" t="s">
        <v>8</v>
      </c>
      <c r="G276" s="31">
        <v>282.02999999999997</v>
      </c>
      <c r="H276" s="18">
        <v>32381</v>
      </c>
      <c r="I276" s="49" t="s">
        <v>74</v>
      </c>
      <c r="J276" s="50"/>
      <c r="K276" s="50"/>
      <c r="L276" s="50"/>
      <c r="M276" s="51"/>
    </row>
    <row r="277" spans="1:13" ht="14.4" x14ac:dyDescent="0.3">
      <c r="A277" s="39" t="s">
        <v>75</v>
      </c>
      <c r="B277" s="39"/>
      <c r="C277" s="39"/>
      <c r="D277" s="39"/>
      <c r="E277" s="20">
        <v>37439642333</v>
      </c>
      <c r="F277" s="16" t="s">
        <v>8</v>
      </c>
      <c r="G277" s="94">
        <v>465</v>
      </c>
      <c r="H277" s="18">
        <v>32381</v>
      </c>
      <c r="I277" s="49" t="s">
        <v>74</v>
      </c>
      <c r="J277" s="50"/>
      <c r="K277" s="50"/>
      <c r="L277" s="50"/>
      <c r="M277" s="51"/>
    </row>
    <row r="278" spans="1:13" ht="14.4" x14ac:dyDescent="0.3">
      <c r="A278" s="39" t="s">
        <v>76</v>
      </c>
      <c r="B278" s="39"/>
      <c r="C278" s="39"/>
      <c r="D278" s="39"/>
      <c r="E278" s="20">
        <v>14506572540</v>
      </c>
      <c r="F278" s="16" t="s">
        <v>8</v>
      </c>
      <c r="G278" s="94">
        <v>1891.3</v>
      </c>
      <c r="H278" s="18">
        <v>32381</v>
      </c>
      <c r="I278" s="49" t="s">
        <v>74</v>
      </c>
      <c r="J278" s="50"/>
      <c r="K278" s="50"/>
      <c r="L278" s="50"/>
      <c r="M278" s="51"/>
    </row>
    <row r="279" spans="1:13" ht="14.4" x14ac:dyDescent="0.3">
      <c r="A279" s="147" t="s">
        <v>79</v>
      </c>
      <c r="B279" s="147"/>
      <c r="C279" s="147"/>
      <c r="D279" s="147"/>
      <c r="E279" s="153">
        <v>48343448386</v>
      </c>
      <c r="F279" s="148" t="s">
        <v>8</v>
      </c>
      <c r="G279" s="149">
        <v>787.5</v>
      </c>
      <c r="H279" s="143">
        <v>32381</v>
      </c>
      <c r="I279" s="150" t="s">
        <v>78</v>
      </c>
      <c r="J279" s="151"/>
      <c r="K279" s="151"/>
      <c r="L279" s="151"/>
      <c r="M279" s="152"/>
    </row>
    <row r="280" spans="1:13" s="92" customFormat="1" ht="14.4" x14ac:dyDescent="0.3">
      <c r="A280" s="147" t="s">
        <v>80</v>
      </c>
      <c r="B280" s="147"/>
      <c r="C280" s="147"/>
      <c r="D280" s="147"/>
      <c r="E280" s="153">
        <v>85821130368</v>
      </c>
      <c r="F280" s="148" t="s">
        <v>8</v>
      </c>
      <c r="G280" s="149">
        <v>42.44</v>
      </c>
      <c r="H280" s="143">
        <v>32381</v>
      </c>
      <c r="I280" s="150" t="s">
        <v>78</v>
      </c>
      <c r="J280" s="151"/>
      <c r="K280" s="151"/>
      <c r="L280" s="151"/>
      <c r="M280" s="152"/>
    </row>
    <row r="281" spans="1:13" s="92" customFormat="1" ht="14.4" x14ac:dyDescent="0.3">
      <c r="A281" s="43" t="s">
        <v>10</v>
      </c>
      <c r="B281" s="44"/>
      <c r="C281" s="44"/>
      <c r="D281" s="45"/>
      <c r="E281" s="32"/>
      <c r="F281" s="32"/>
      <c r="G281" s="101">
        <f>SUM(G276:G278)</f>
        <v>2638.33</v>
      </c>
      <c r="H281" s="33"/>
      <c r="I281" s="58"/>
      <c r="J281" s="59"/>
      <c r="K281" s="59"/>
      <c r="L281" s="59"/>
      <c r="M281" s="60"/>
    </row>
    <row r="282" spans="1:13" ht="14.4" x14ac:dyDescent="0.3">
      <c r="A282" s="147"/>
      <c r="B282" s="147"/>
      <c r="C282" s="147"/>
      <c r="D282" s="147"/>
      <c r="E282" s="148"/>
      <c r="F282" s="148"/>
      <c r="G282" s="149"/>
      <c r="H282" s="143"/>
      <c r="I282" s="156"/>
      <c r="J282" s="157"/>
      <c r="K282" s="157"/>
      <c r="L282" s="157"/>
      <c r="M282" s="158"/>
    </row>
    <row r="283" spans="1:13" ht="14.4" x14ac:dyDescent="0.3">
      <c r="A283" s="39" t="s">
        <v>224</v>
      </c>
      <c r="B283" s="39"/>
      <c r="C283" s="39"/>
      <c r="D283" s="39"/>
      <c r="E283" s="126">
        <v>1518517370</v>
      </c>
      <c r="F283" s="127" t="s">
        <v>8</v>
      </c>
      <c r="G283" s="171">
        <v>50</v>
      </c>
      <c r="H283" s="95">
        <v>32389</v>
      </c>
      <c r="I283" s="49" t="s">
        <v>225</v>
      </c>
      <c r="J283" s="50"/>
      <c r="K283" s="50"/>
      <c r="L283" s="50"/>
      <c r="M283" s="51"/>
    </row>
    <row r="284" spans="1:13" ht="14.4" x14ac:dyDescent="0.3">
      <c r="A284" s="159" t="s">
        <v>10</v>
      </c>
      <c r="B284" s="160"/>
      <c r="C284" s="160"/>
      <c r="D284" s="161"/>
      <c r="E284" s="162"/>
      <c r="F284" s="162"/>
      <c r="G284" s="163">
        <f>SUM(G283:G283)</f>
        <v>50</v>
      </c>
      <c r="H284" s="164"/>
      <c r="I284" s="165"/>
      <c r="J284" s="166"/>
      <c r="K284" s="166"/>
      <c r="L284" s="166"/>
      <c r="M284" s="167"/>
    </row>
    <row r="285" spans="1:13" ht="14.4" x14ac:dyDescent="0.3">
      <c r="A285" s="39"/>
      <c r="B285" s="39"/>
      <c r="C285" s="39"/>
      <c r="D285" s="39"/>
      <c r="E285" s="16"/>
      <c r="F285" s="16"/>
      <c r="G285" s="94"/>
      <c r="H285" s="18"/>
      <c r="I285" s="40"/>
      <c r="J285" s="41"/>
      <c r="K285" s="41"/>
      <c r="L285" s="41"/>
      <c r="M285" s="42"/>
    </row>
    <row r="286" spans="1:13" ht="14.4" x14ac:dyDescent="0.3">
      <c r="A286" s="39" t="s">
        <v>227</v>
      </c>
      <c r="B286" s="39"/>
      <c r="C286" s="39"/>
      <c r="D286" s="39"/>
      <c r="E286" s="20">
        <v>525474202</v>
      </c>
      <c r="F286" s="93" t="s">
        <v>8</v>
      </c>
      <c r="G286" s="94">
        <v>628.89</v>
      </c>
      <c r="H286" s="95">
        <v>323913</v>
      </c>
      <c r="I286" s="49" t="s">
        <v>228</v>
      </c>
      <c r="J286" s="50"/>
      <c r="K286" s="50"/>
      <c r="L286" s="50"/>
      <c r="M286" s="51"/>
    </row>
    <row r="287" spans="1:13" ht="14.4" x14ac:dyDescent="0.3">
      <c r="A287" s="43" t="s">
        <v>10</v>
      </c>
      <c r="B287" s="44"/>
      <c r="C287" s="44"/>
      <c r="D287" s="45"/>
      <c r="E287" s="32"/>
      <c r="F287" s="32"/>
      <c r="G287" s="101">
        <f>G286</f>
        <v>628.89</v>
      </c>
      <c r="H287" s="33"/>
      <c r="I287" s="58"/>
      <c r="J287" s="59"/>
      <c r="K287" s="59"/>
      <c r="L287" s="59"/>
      <c r="M287" s="60"/>
    </row>
    <row r="288" spans="1:13" ht="14.4" x14ac:dyDescent="0.3">
      <c r="A288" s="39"/>
      <c r="B288" s="39"/>
      <c r="C288" s="39"/>
      <c r="D288" s="39"/>
      <c r="E288" s="16"/>
      <c r="F288" s="16"/>
      <c r="G288" s="94"/>
      <c r="H288" s="18"/>
      <c r="I288" s="49"/>
      <c r="J288" s="50"/>
      <c r="K288" s="50"/>
      <c r="L288" s="50"/>
      <c r="M288" s="51"/>
    </row>
    <row r="289" spans="1:13" ht="14.4" x14ac:dyDescent="0.3">
      <c r="A289" s="39" t="s">
        <v>83</v>
      </c>
      <c r="B289" s="39"/>
      <c r="C289" s="39"/>
      <c r="D289" s="39"/>
      <c r="E289" s="20">
        <v>44670908452</v>
      </c>
      <c r="F289" s="16" t="s">
        <v>82</v>
      </c>
      <c r="G289" s="94">
        <v>1380</v>
      </c>
      <c r="H289" s="18">
        <v>3239125</v>
      </c>
      <c r="I289" s="49" t="s">
        <v>81</v>
      </c>
      <c r="J289" s="50"/>
      <c r="K289" s="50"/>
      <c r="L289" s="50"/>
      <c r="M289" s="51"/>
    </row>
    <row r="290" spans="1:13" ht="14.4" x14ac:dyDescent="0.3">
      <c r="A290" s="39" t="s">
        <v>84</v>
      </c>
      <c r="B290" s="39"/>
      <c r="C290" s="39"/>
      <c r="D290" s="39"/>
      <c r="E290" s="20">
        <v>66378642911</v>
      </c>
      <c r="F290" s="16" t="s">
        <v>8</v>
      </c>
      <c r="G290" s="94">
        <v>975.94</v>
      </c>
      <c r="H290" s="18">
        <v>3239125</v>
      </c>
      <c r="I290" s="49" t="s">
        <v>81</v>
      </c>
      <c r="J290" s="50"/>
      <c r="K290" s="50"/>
      <c r="L290" s="50"/>
      <c r="M290" s="51"/>
    </row>
    <row r="291" spans="1:13" ht="14.4" x14ac:dyDescent="0.3">
      <c r="A291" s="43" t="s">
        <v>10</v>
      </c>
      <c r="B291" s="44"/>
      <c r="C291" s="44"/>
      <c r="D291" s="45"/>
      <c r="E291" s="32"/>
      <c r="F291" s="32"/>
      <c r="G291" s="101">
        <f>SUM(G289:G290)</f>
        <v>2355.94</v>
      </c>
      <c r="H291" s="33"/>
      <c r="I291" s="58"/>
      <c r="J291" s="59"/>
      <c r="K291" s="59"/>
      <c r="L291" s="59"/>
      <c r="M291" s="60"/>
    </row>
    <row r="292" spans="1:13" ht="14.4" x14ac:dyDescent="0.3">
      <c r="A292" s="55"/>
      <c r="B292" s="55"/>
      <c r="C292" s="55"/>
      <c r="D292" s="55"/>
      <c r="E292" s="20"/>
      <c r="F292" s="20"/>
      <c r="G292" s="94"/>
      <c r="H292" s="22"/>
      <c r="I292" s="40"/>
      <c r="J292" s="41"/>
      <c r="K292" s="41"/>
      <c r="L292" s="41"/>
      <c r="M292" s="42"/>
    </row>
    <row r="293" spans="1:13" ht="14.4" x14ac:dyDescent="0.3">
      <c r="A293" s="39" t="s">
        <v>85</v>
      </c>
      <c r="B293" s="39"/>
      <c r="C293" s="39"/>
      <c r="D293" s="39"/>
      <c r="E293" s="20">
        <v>77713888106</v>
      </c>
      <c r="F293" s="16" t="s">
        <v>8</v>
      </c>
      <c r="G293" s="94">
        <v>5900</v>
      </c>
      <c r="H293" s="18">
        <v>3239128</v>
      </c>
      <c r="I293" s="49" t="s">
        <v>86</v>
      </c>
      <c r="J293" s="50"/>
      <c r="K293" s="50"/>
      <c r="L293" s="50"/>
      <c r="M293" s="51"/>
    </row>
    <row r="294" spans="1:13" ht="14.4" x14ac:dyDescent="0.3">
      <c r="A294" s="43" t="s">
        <v>10</v>
      </c>
      <c r="B294" s="44"/>
      <c r="C294" s="44"/>
      <c r="D294" s="45"/>
      <c r="E294" s="32"/>
      <c r="F294" s="32"/>
      <c r="G294" s="101">
        <f>SUM(G293:G293)</f>
        <v>5900</v>
      </c>
      <c r="H294" s="33"/>
      <c r="I294" s="58"/>
      <c r="J294" s="59"/>
      <c r="K294" s="59"/>
      <c r="L294" s="59"/>
      <c r="M294" s="60"/>
    </row>
    <row r="295" spans="1:13" ht="14.4" x14ac:dyDescent="0.3">
      <c r="A295" s="55"/>
      <c r="B295" s="55"/>
      <c r="C295" s="55"/>
      <c r="D295" s="55"/>
      <c r="E295" s="20"/>
      <c r="F295" s="20"/>
      <c r="G295" s="100"/>
      <c r="H295" s="22"/>
      <c r="I295" s="40"/>
      <c r="J295" s="41"/>
      <c r="K295" s="41"/>
      <c r="L295" s="41"/>
      <c r="M295" s="42"/>
    </row>
    <row r="296" spans="1:13" ht="14.4" x14ac:dyDescent="0.3">
      <c r="A296" s="39" t="s">
        <v>88</v>
      </c>
      <c r="B296" s="39"/>
      <c r="C296" s="39"/>
      <c r="D296" s="39"/>
      <c r="E296" s="20" t="s">
        <v>16</v>
      </c>
      <c r="F296" s="16" t="s">
        <v>16</v>
      </c>
      <c r="G296" s="94">
        <v>130</v>
      </c>
      <c r="H296" s="18">
        <v>32393</v>
      </c>
      <c r="I296" s="49" t="s">
        <v>87</v>
      </c>
      <c r="J296" s="50"/>
      <c r="K296" s="50"/>
      <c r="L296" s="50"/>
      <c r="M296" s="51"/>
    </row>
    <row r="297" spans="1:13" ht="14.4" x14ac:dyDescent="0.3">
      <c r="A297" s="43" t="s">
        <v>10</v>
      </c>
      <c r="B297" s="44"/>
      <c r="C297" s="44"/>
      <c r="D297" s="45"/>
      <c r="E297" s="32"/>
      <c r="F297" s="32"/>
      <c r="G297" s="101">
        <f>SUM(G296:G296)</f>
        <v>130</v>
      </c>
      <c r="H297" s="33"/>
      <c r="I297" s="58"/>
      <c r="J297" s="59"/>
      <c r="K297" s="59"/>
      <c r="L297" s="59"/>
      <c r="M297" s="60"/>
    </row>
    <row r="298" spans="1:13" ht="14.4" x14ac:dyDescent="0.3">
      <c r="A298" s="55"/>
      <c r="B298" s="55"/>
      <c r="C298" s="55"/>
      <c r="D298" s="55"/>
      <c r="E298" s="20"/>
      <c r="F298" s="20"/>
      <c r="G298" s="100"/>
      <c r="H298" s="22"/>
      <c r="I298" s="40"/>
      <c r="J298" s="41"/>
      <c r="K298" s="41"/>
      <c r="L298" s="41"/>
      <c r="M298" s="42"/>
    </row>
    <row r="299" spans="1:13" ht="14.4" x14ac:dyDescent="0.3">
      <c r="A299" s="39" t="s">
        <v>152</v>
      </c>
      <c r="B299" s="39"/>
      <c r="C299" s="39"/>
      <c r="D299" s="39"/>
      <c r="E299" s="16" t="s">
        <v>16</v>
      </c>
      <c r="F299" s="16" t="s">
        <v>16</v>
      </c>
      <c r="G299" s="94">
        <v>20</v>
      </c>
      <c r="H299" s="18">
        <v>32395</v>
      </c>
      <c r="I299" s="49" t="s">
        <v>89</v>
      </c>
      <c r="J299" s="50"/>
      <c r="K299" s="50"/>
      <c r="L299" s="50"/>
      <c r="M299" s="51"/>
    </row>
    <row r="300" spans="1:13" ht="14.4" x14ac:dyDescent="0.3">
      <c r="A300" s="43" t="s">
        <v>10</v>
      </c>
      <c r="B300" s="44"/>
      <c r="C300" s="44"/>
      <c r="D300" s="45"/>
      <c r="E300" s="34"/>
      <c r="F300" s="34"/>
      <c r="G300" s="35">
        <v>20</v>
      </c>
      <c r="H300" s="36"/>
      <c r="I300" s="58"/>
      <c r="J300" s="59"/>
      <c r="K300" s="41"/>
      <c r="L300" s="41"/>
      <c r="M300" s="60"/>
    </row>
    <row r="301" spans="1:13" ht="14.4" x14ac:dyDescent="0.3">
      <c r="A301" s="55"/>
      <c r="B301" s="55"/>
      <c r="C301" s="55"/>
      <c r="D301" s="55"/>
      <c r="E301" s="20"/>
      <c r="F301" s="20"/>
      <c r="G301" s="100"/>
      <c r="H301" s="22"/>
      <c r="I301" s="40"/>
      <c r="J301" s="41"/>
      <c r="K301" s="41"/>
      <c r="L301" s="41"/>
      <c r="M301" s="42"/>
    </row>
    <row r="302" spans="1:13" ht="14.4" x14ac:dyDescent="0.3">
      <c r="A302" s="39" t="s">
        <v>40</v>
      </c>
      <c r="B302" s="39"/>
      <c r="C302" s="39"/>
      <c r="D302" s="39"/>
      <c r="E302" s="20">
        <v>69887535922</v>
      </c>
      <c r="F302" s="16" t="s">
        <v>8</v>
      </c>
      <c r="G302" s="100">
        <v>199.09</v>
      </c>
      <c r="H302" s="18">
        <v>32396</v>
      </c>
      <c r="I302" s="49" t="s">
        <v>90</v>
      </c>
      <c r="J302" s="50"/>
      <c r="K302" s="50"/>
      <c r="L302" s="50"/>
      <c r="M302" s="51"/>
    </row>
    <row r="303" spans="1:13" ht="14.4" x14ac:dyDescent="0.3">
      <c r="A303" s="43" t="s">
        <v>10</v>
      </c>
      <c r="B303" s="44"/>
      <c r="C303" s="44"/>
      <c r="D303" s="45"/>
      <c r="E303" s="32"/>
      <c r="F303" s="34"/>
      <c r="G303" s="35">
        <v>199.09</v>
      </c>
      <c r="H303" s="36"/>
      <c r="I303" s="58"/>
      <c r="J303" s="59"/>
      <c r="K303" s="41"/>
      <c r="L303" s="41"/>
      <c r="M303" s="60"/>
    </row>
    <row r="304" spans="1:13" ht="14.4" x14ac:dyDescent="0.3">
      <c r="A304" s="39"/>
      <c r="B304" s="39"/>
      <c r="C304" s="39"/>
      <c r="D304" s="39"/>
      <c r="E304" s="16"/>
      <c r="F304" s="16"/>
      <c r="G304" s="100"/>
      <c r="H304" s="22"/>
      <c r="I304" s="40"/>
      <c r="J304" s="41"/>
      <c r="K304" s="41"/>
      <c r="L304" s="41"/>
      <c r="M304" s="42"/>
    </row>
    <row r="305" spans="1:13" ht="36" customHeight="1" x14ac:dyDescent="0.3">
      <c r="A305" s="39" t="s">
        <v>92</v>
      </c>
      <c r="B305" s="39"/>
      <c r="C305" s="39"/>
      <c r="D305" s="39"/>
      <c r="E305" s="16" t="s">
        <v>16</v>
      </c>
      <c r="F305" s="16" t="s">
        <v>16</v>
      </c>
      <c r="G305" s="94">
        <v>36.799999999999997</v>
      </c>
      <c r="H305" s="18">
        <v>32410</v>
      </c>
      <c r="I305" s="69" t="s">
        <v>91</v>
      </c>
      <c r="J305" s="70"/>
      <c r="K305" s="70"/>
      <c r="L305" s="70"/>
      <c r="M305" s="71"/>
    </row>
    <row r="306" spans="1:13" ht="14.4" x14ac:dyDescent="0.3">
      <c r="A306" s="43" t="s">
        <v>10</v>
      </c>
      <c r="B306" s="44"/>
      <c r="C306" s="44"/>
      <c r="D306" s="45"/>
      <c r="E306" s="34"/>
      <c r="F306" s="34"/>
      <c r="G306" s="35">
        <v>36.799999999999997</v>
      </c>
      <c r="H306" s="36"/>
      <c r="I306" s="58"/>
      <c r="J306" s="59"/>
      <c r="K306" s="41"/>
      <c r="L306" s="41"/>
      <c r="M306" s="60"/>
    </row>
    <row r="307" spans="1:13" ht="14.4" x14ac:dyDescent="0.3">
      <c r="A307" s="39"/>
      <c r="B307" s="39"/>
      <c r="C307" s="39"/>
      <c r="D307" s="39"/>
      <c r="E307" s="16"/>
      <c r="F307" s="16"/>
      <c r="G307" s="94"/>
      <c r="H307" s="18"/>
      <c r="I307" s="40"/>
      <c r="J307" s="41"/>
      <c r="K307" s="41"/>
      <c r="L307" s="41"/>
      <c r="M307" s="42"/>
    </row>
    <row r="308" spans="1:13" ht="14.4" x14ac:dyDescent="0.3">
      <c r="A308" s="73" t="s">
        <v>68</v>
      </c>
      <c r="B308" s="73"/>
      <c r="C308" s="73"/>
      <c r="D308" s="73"/>
      <c r="E308" s="20">
        <v>10831379912</v>
      </c>
      <c r="F308" s="16" t="s">
        <v>37</v>
      </c>
      <c r="G308" s="94">
        <v>1295</v>
      </c>
      <c r="H308" s="18">
        <v>32930</v>
      </c>
      <c r="I308" s="49" t="s">
        <v>93</v>
      </c>
      <c r="J308" s="50"/>
      <c r="K308" s="50"/>
      <c r="L308" s="50"/>
      <c r="M308" s="51"/>
    </row>
    <row r="309" spans="1:13" ht="14.4" x14ac:dyDescent="0.3">
      <c r="A309" s="39" t="s">
        <v>94</v>
      </c>
      <c r="B309" s="39"/>
      <c r="C309" s="39"/>
      <c r="D309" s="39"/>
      <c r="E309" s="20">
        <v>84526969754</v>
      </c>
      <c r="F309" s="16" t="s">
        <v>8</v>
      </c>
      <c r="G309" s="94">
        <v>3488.23</v>
      </c>
      <c r="H309" s="18">
        <v>32930</v>
      </c>
      <c r="I309" s="49" t="s">
        <v>93</v>
      </c>
      <c r="J309" s="50"/>
      <c r="K309" s="50"/>
      <c r="L309" s="50"/>
      <c r="M309" s="51"/>
    </row>
    <row r="310" spans="1:13" ht="14.4" x14ac:dyDescent="0.3">
      <c r="A310" s="39" t="s">
        <v>99</v>
      </c>
      <c r="B310" s="39"/>
      <c r="C310" s="39"/>
      <c r="D310" s="39"/>
      <c r="E310" s="20">
        <v>38016445738</v>
      </c>
      <c r="F310" s="16" t="s">
        <v>8</v>
      </c>
      <c r="G310" s="94">
        <v>527.33000000000004</v>
      </c>
      <c r="H310" s="18">
        <v>32930</v>
      </c>
      <c r="I310" s="49" t="s">
        <v>93</v>
      </c>
      <c r="J310" s="50"/>
      <c r="K310" s="50"/>
      <c r="L310" s="50"/>
      <c r="M310" s="51"/>
    </row>
    <row r="311" spans="1:13" ht="14.4" x14ac:dyDescent="0.3">
      <c r="A311" s="39" t="s">
        <v>12</v>
      </c>
      <c r="B311" s="39"/>
      <c r="C311" s="39"/>
      <c r="D311" s="39"/>
      <c r="E311" s="15">
        <v>25008163511</v>
      </c>
      <c r="F311" s="16" t="s">
        <v>8</v>
      </c>
      <c r="G311" s="94">
        <v>678.99</v>
      </c>
      <c r="H311" s="18">
        <v>32930</v>
      </c>
      <c r="I311" s="49" t="s">
        <v>93</v>
      </c>
      <c r="J311" s="50"/>
      <c r="K311" s="50"/>
      <c r="L311" s="50"/>
      <c r="M311" s="51"/>
    </row>
    <row r="312" spans="1:13" ht="14.4" x14ac:dyDescent="0.3">
      <c r="A312" s="39" t="s">
        <v>95</v>
      </c>
      <c r="B312" s="39"/>
      <c r="C312" s="39"/>
      <c r="D312" s="39"/>
      <c r="E312" s="20">
        <v>95092888930</v>
      </c>
      <c r="F312" s="16" t="s">
        <v>8</v>
      </c>
      <c r="G312" s="94">
        <v>1016.26</v>
      </c>
      <c r="H312" s="18">
        <v>32930</v>
      </c>
      <c r="I312" s="49" t="s">
        <v>93</v>
      </c>
      <c r="J312" s="50"/>
      <c r="K312" s="50"/>
      <c r="L312" s="50"/>
      <c r="M312" s="51"/>
    </row>
    <row r="313" spans="1:13" ht="14.4" x14ac:dyDescent="0.3">
      <c r="A313" s="39" t="s">
        <v>96</v>
      </c>
      <c r="B313" s="39"/>
      <c r="C313" s="39"/>
      <c r="D313" s="39"/>
      <c r="E313" s="20">
        <v>22916544397</v>
      </c>
      <c r="F313" s="16" t="s">
        <v>97</v>
      </c>
      <c r="G313" s="94">
        <v>79.930000000000007</v>
      </c>
      <c r="H313" s="18">
        <v>32930</v>
      </c>
      <c r="I313" s="49" t="s">
        <v>93</v>
      </c>
      <c r="J313" s="50"/>
      <c r="K313" s="50"/>
      <c r="L313" s="50"/>
      <c r="M313" s="51"/>
    </row>
    <row r="314" spans="1:13" ht="14.4" x14ac:dyDescent="0.3">
      <c r="A314" s="39" t="s">
        <v>98</v>
      </c>
      <c r="B314" s="39"/>
      <c r="C314" s="39"/>
      <c r="D314" s="39"/>
      <c r="E314" s="20">
        <v>86255713939</v>
      </c>
      <c r="F314" s="16" t="s">
        <v>8</v>
      </c>
      <c r="G314" s="94">
        <v>210.54</v>
      </c>
      <c r="H314" s="18">
        <v>32930</v>
      </c>
      <c r="I314" s="49" t="s">
        <v>93</v>
      </c>
      <c r="J314" s="50"/>
      <c r="K314" s="50"/>
      <c r="L314" s="50"/>
      <c r="M314" s="51"/>
    </row>
    <row r="315" spans="1:13" ht="14.4" x14ac:dyDescent="0.3">
      <c r="A315" s="43" t="s">
        <v>10</v>
      </c>
      <c r="B315" s="44"/>
      <c r="C315" s="44"/>
      <c r="D315" s="45"/>
      <c r="E315" s="32"/>
      <c r="F315" s="32"/>
      <c r="G315" s="101">
        <f ca="1">SUM(G308:G477)</f>
        <v>7351.1799999999994</v>
      </c>
      <c r="H315" s="33"/>
      <c r="I315" s="46"/>
      <c r="J315" s="47"/>
      <c r="K315" s="50"/>
      <c r="L315" s="50"/>
      <c r="M315" s="48"/>
    </row>
    <row r="316" spans="1:13" ht="14.4" x14ac:dyDescent="0.3">
      <c r="A316" s="39"/>
      <c r="B316" s="39"/>
      <c r="C316" s="39"/>
      <c r="D316" s="39"/>
      <c r="E316" s="16"/>
      <c r="F316" s="16"/>
      <c r="G316" s="94"/>
      <c r="H316" s="18"/>
      <c r="I316" s="49"/>
      <c r="J316" s="50"/>
      <c r="K316" s="50"/>
      <c r="L316" s="50"/>
      <c r="M316" s="51"/>
    </row>
    <row r="317" spans="1:13" ht="14.4" x14ac:dyDescent="0.3">
      <c r="A317" s="55" t="s">
        <v>153</v>
      </c>
      <c r="B317" s="55"/>
      <c r="C317" s="55"/>
      <c r="D317" s="55"/>
      <c r="E317" s="20" t="s">
        <v>154</v>
      </c>
      <c r="F317" s="20" t="s">
        <v>155</v>
      </c>
      <c r="G317" s="100">
        <v>40</v>
      </c>
      <c r="H317" s="18">
        <v>32942</v>
      </c>
      <c r="I317" s="49" t="s">
        <v>100</v>
      </c>
      <c r="J317" s="50"/>
      <c r="K317" s="50"/>
      <c r="L317" s="50"/>
      <c r="M317" s="51"/>
    </row>
    <row r="318" spans="1:13" ht="14.4" x14ac:dyDescent="0.3">
      <c r="A318" s="43" t="s">
        <v>10</v>
      </c>
      <c r="B318" s="44"/>
      <c r="C318" s="44"/>
      <c r="D318" s="45"/>
      <c r="E318" s="34"/>
      <c r="F318" s="34"/>
      <c r="G318" s="35">
        <f>SUM(G317:G317)</f>
        <v>40</v>
      </c>
      <c r="H318" s="33"/>
      <c r="I318" s="46"/>
      <c r="J318" s="47"/>
      <c r="K318" s="50"/>
      <c r="L318" s="50"/>
      <c r="M318" s="48"/>
    </row>
    <row r="319" spans="1:13" ht="14.4" x14ac:dyDescent="0.3">
      <c r="A319" s="55"/>
      <c r="B319" s="55"/>
      <c r="C319" s="55"/>
      <c r="D319" s="55"/>
      <c r="E319" s="20"/>
      <c r="F319" s="20"/>
      <c r="G319" s="100"/>
      <c r="H319" s="18"/>
      <c r="I319" s="40"/>
      <c r="J319" s="41"/>
      <c r="K319" s="41"/>
      <c r="L319" s="41"/>
      <c r="M319" s="42"/>
    </row>
    <row r="320" spans="1:13" ht="14.4" x14ac:dyDescent="0.3">
      <c r="A320" s="55" t="s">
        <v>102</v>
      </c>
      <c r="B320" s="55"/>
      <c r="C320" s="55"/>
      <c r="D320" s="55"/>
      <c r="E320" s="20">
        <v>63558150971</v>
      </c>
      <c r="F320" s="20" t="s">
        <v>8</v>
      </c>
      <c r="G320" s="100">
        <v>4.09</v>
      </c>
      <c r="H320" s="18">
        <v>34311</v>
      </c>
      <c r="I320" s="49" t="s">
        <v>101</v>
      </c>
      <c r="J320" s="50"/>
      <c r="K320" s="50"/>
      <c r="L320" s="50"/>
      <c r="M320" s="51"/>
    </row>
    <row r="321" spans="1:13" ht="14.4" x14ac:dyDescent="0.3">
      <c r="A321" s="55" t="s">
        <v>103</v>
      </c>
      <c r="B321" s="55"/>
      <c r="C321" s="55"/>
      <c r="D321" s="55"/>
      <c r="E321" s="20">
        <v>23057039320</v>
      </c>
      <c r="F321" s="20" t="s">
        <v>104</v>
      </c>
      <c r="G321" s="100">
        <v>42.46</v>
      </c>
      <c r="H321" s="18">
        <v>34311</v>
      </c>
      <c r="I321" s="49" t="s">
        <v>101</v>
      </c>
      <c r="J321" s="50"/>
      <c r="K321" s="50"/>
      <c r="L321" s="50"/>
      <c r="M321" s="51"/>
    </row>
    <row r="322" spans="1:13" ht="14.4" x14ac:dyDescent="0.3">
      <c r="A322" s="43" t="s">
        <v>10</v>
      </c>
      <c r="B322" s="44"/>
      <c r="C322" s="44"/>
      <c r="D322" s="45"/>
      <c r="E322" s="34"/>
      <c r="F322" s="34"/>
      <c r="G322" s="35">
        <f>SUM(G320:G321)</f>
        <v>46.55</v>
      </c>
      <c r="H322" s="33"/>
      <c r="I322" s="46"/>
      <c r="J322" s="47"/>
      <c r="K322" s="50"/>
      <c r="L322" s="50"/>
      <c r="M322" s="48"/>
    </row>
    <row r="323" spans="1:13" ht="14.4" x14ac:dyDescent="0.3">
      <c r="A323" s="55"/>
      <c r="B323" s="55"/>
      <c r="C323" s="55"/>
      <c r="D323" s="55"/>
      <c r="E323" s="20"/>
      <c r="F323" s="20"/>
      <c r="G323" s="100"/>
      <c r="H323" s="18"/>
      <c r="I323" s="49"/>
      <c r="J323" s="50"/>
      <c r="K323" s="50"/>
      <c r="L323" s="50"/>
      <c r="M323" s="51"/>
    </row>
    <row r="324" spans="1:13" ht="14.4" x14ac:dyDescent="0.3">
      <c r="A324" s="55" t="s">
        <v>103</v>
      </c>
      <c r="B324" s="55"/>
      <c r="C324" s="55"/>
      <c r="D324" s="55"/>
      <c r="E324" s="20">
        <v>23057039320</v>
      </c>
      <c r="F324" s="20" t="s">
        <v>104</v>
      </c>
      <c r="G324" s="100">
        <v>749.62</v>
      </c>
      <c r="H324" s="18">
        <v>34312</v>
      </c>
      <c r="I324" s="49" t="s">
        <v>105</v>
      </c>
      <c r="J324" s="50"/>
      <c r="K324" s="50"/>
      <c r="L324" s="50"/>
      <c r="M324" s="51"/>
    </row>
    <row r="325" spans="1:13" ht="14.4" x14ac:dyDescent="0.3">
      <c r="A325" s="43" t="s">
        <v>10</v>
      </c>
      <c r="B325" s="44"/>
      <c r="C325" s="44"/>
      <c r="D325" s="45"/>
      <c r="E325" s="34"/>
      <c r="F325" s="34"/>
      <c r="G325" s="35">
        <v>749.62</v>
      </c>
      <c r="H325" s="33"/>
      <c r="I325" s="46"/>
      <c r="J325" s="47"/>
      <c r="K325" s="50"/>
      <c r="L325" s="50"/>
      <c r="M325" s="48"/>
    </row>
    <row r="326" spans="1:13" ht="14.4" x14ac:dyDescent="0.3">
      <c r="A326" s="39"/>
      <c r="B326" s="39"/>
      <c r="C326" s="39"/>
      <c r="D326" s="39"/>
      <c r="E326" s="16"/>
      <c r="F326" s="16"/>
      <c r="G326" s="100"/>
      <c r="H326" s="18"/>
      <c r="I326" s="49"/>
      <c r="J326" s="50"/>
      <c r="K326" s="50"/>
      <c r="L326" s="50"/>
      <c r="M326" s="51"/>
    </row>
    <row r="327" spans="1:13" ht="14.4" x14ac:dyDescent="0.3">
      <c r="A327" s="65" t="s">
        <v>38</v>
      </c>
      <c r="B327" s="65"/>
      <c r="C327" s="65"/>
      <c r="D327" s="65"/>
      <c r="E327" s="25">
        <v>19115865992</v>
      </c>
      <c r="F327" s="26" t="s">
        <v>8</v>
      </c>
      <c r="G327" s="98">
        <v>167518.20000000001</v>
      </c>
      <c r="H327" s="27">
        <v>42120</v>
      </c>
      <c r="I327" s="66" t="s">
        <v>132</v>
      </c>
      <c r="J327" s="67"/>
      <c r="K327" s="67"/>
      <c r="L327" s="67"/>
      <c r="M327" s="68"/>
    </row>
    <row r="328" spans="1:13" ht="14.4" x14ac:dyDescent="0.3">
      <c r="A328" s="65" t="s">
        <v>133</v>
      </c>
      <c r="B328" s="65"/>
      <c r="C328" s="65"/>
      <c r="D328" s="65"/>
      <c r="E328" s="25">
        <v>93245284305</v>
      </c>
      <c r="F328" s="26" t="s">
        <v>8</v>
      </c>
      <c r="G328" s="98">
        <f>538706.7</f>
        <v>538706.69999999995</v>
      </c>
      <c r="H328" s="27">
        <v>42120</v>
      </c>
      <c r="I328" s="66" t="s">
        <v>132</v>
      </c>
      <c r="J328" s="67"/>
      <c r="K328" s="67"/>
      <c r="L328" s="67"/>
      <c r="M328" s="68"/>
    </row>
    <row r="329" spans="1:13" ht="14.4" x14ac:dyDescent="0.3">
      <c r="A329" s="65" t="s">
        <v>134</v>
      </c>
      <c r="B329" s="65"/>
      <c r="C329" s="65"/>
      <c r="D329" s="65"/>
      <c r="E329" s="25">
        <v>12127688152</v>
      </c>
      <c r="F329" s="26" t="s">
        <v>135</v>
      </c>
      <c r="G329" s="98">
        <v>404439.16</v>
      </c>
      <c r="H329" s="27">
        <v>42120</v>
      </c>
      <c r="I329" s="66" t="s">
        <v>132</v>
      </c>
      <c r="J329" s="67"/>
      <c r="K329" s="67"/>
      <c r="L329" s="67"/>
      <c r="M329" s="68"/>
    </row>
    <row r="330" spans="1:13" ht="14.4" x14ac:dyDescent="0.3">
      <c r="A330" s="72" t="s">
        <v>10</v>
      </c>
      <c r="B330" s="72"/>
      <c r="C330" s="72"/>
      <c r="D330" s="72"/>
      <c r="E330" s="34"/>
      <c r="F330" s="32"/>
      <c r="G330" s="101">
        <f>SUM(G327:G329)</f>
        <v>1110664.0599999998</v>
      </c>
      <c r="H330" s="33"/>
      <c r="I330" s="46"/>
      <c r="J330" s="47"/>
      <c r="K330" s="67"/>
      <c r="L330" s="67"/>
      <c r="M330" s="48"/>
    </row>
    <row r="331" spans="1:13" ht="14.4" x14ac:dyDescent="0.3">
      <c r="A331" s="55"/>
      <c r="B331" s="55"/>
      <c r="C331" s="55"/>
      <c r="D331" s="55"/>
      <c r="E331" s="20"/>
      <c r="F331" s="20"/>
      <c r="G331" s="100"/>
      <c r="H331" s="18"/>
      <c r="I331" s="49"/>
      <c r="J331" s="50"/>
      <c r="K331" s="50"/>
      <c r="L331" s="50"/>
      <c r="M331" s="51"/>
    </row>
    <row r="332" spans="1:13" ht="14.4" x14ac:dyDescent="0.3">
      <c r="A332" s="39" t="s">
        <v>12</v>
      </c>
      <c r="B332" s="39"/>
      <c r="C332" s="39"/>
      <c r="D332" s="39"/>
      <c r="E332" s="15">
        <v>25008163511</v>
      </c>
      <c r="F332" s="16" t="s">
        <v>8</v>
      </c>
      <c r="G332" s="100">
        <v>503.09</v>
      </c>
      <c r="H332" s="18">
        <v>422111</v>
      </c>
      <c r="I332" s="49" t="s">
        <v>106</v>
      </c>
      <c r="J332" s="50"/>
      <c r="K332" s="50"/>
      <c r="L332" s="50"/>
      <c r="M332" s="51"/>
    </row>
    <row r="333" spans="1:13" ht="14.4" x14ac:dyDescent="0.3">
      <c r="A333" s="43" t="s">
        <v>10</v>
      </c>
      <c r="B333" s="44"/>
      <c r="C333" s="44"/>
      <c r="D333" s="45"/>
      <c r="E333" s="32"/>
      <c r="F333" s="34"/>
      <c r="G333" s="35">
        <f>SUM(G332:G332)</f>
        <v>503.09</v>
      </c>
      <c r="H333" s="33"/>
      <c r="I333" s="46"/>
      <c r="J333" s="47"/>
      <c r="K333" s="50"/>
      <c r="L333" s="50"/>
      <c r="M333" s="48"/>
    </row>
    <row r="334" spans="1:13" ht="14.4" x14ac:dyDescent="0.3">
      <c r="A334" s="39"/>
      <c r="B334" s="39"/>
      <c r="C334" s="39"/>
      <c r="D334" s="39"/>
      <c r="E334" s="16"/>
      <c r="F334" s="16"/>
      <c r="G334" s="100"/>
      <c r="H334" s="18"/>
      <c r="I334" s="49"/>
      <c r="J334" s="50"/>
      <c r="K334" s="50"/>
      <c r="L334" s="50"/>
      <c r="M334" s="51"/>
    </row>
    <row r="335" spans="1:13" ht="14.4" x14ac:dyDescent="0.3">
      <c r="A335" s="57" t="s">
        <v>15</v>
      </c>
      <c r="B335" s="57"/>
      <c r="C335" s="57"/>
      <c r="D335" s="57"/>
      <c r="E335" s="15">
        <v>97042352651</v>
      </c>
      <c r="F335" s="21" t="s">
        <v>8</v>
      </c>
      <c r="G335" s="94">
        <v>400</v>
      </c>
      <c r="H335" s="18">
        <v>422115</v>
      </c>
      <c r="I335" s="49" t="s">
        <v>136</v>
      </c>
      <c r="J335" s="50"/>
      <c r="K335" s="50"/>
      <c r="L335" s="50"/>
      <c r="M335" s="51"/>
    </row>
    <row r="336" spans="1:13" ht="14.4" x14ac:dyDescent="0.3">
      <c r="A336" s="43" t="s">
        <v>10</v>
      </c>
      <c r="B336" s="44"/>
      <c r="C336" s="44"/>
      <c r="D336" s="45"/>
      <c r="E336" s="32"/>
      <c r="F336" s="32"/>
      <c r="G336" s="101">
        <f>SUM(G335)</f>
        <v>400</v>
      </c>
      <c r="H336" s="33"/>
      <c r="I336" s="46"/>
      <c r="J336" s="47"/>
      <c r="K336" s="50"/>
      <c r="L336" s="50"/>
      <c r="M336" s="48"/>
    </row>
    <row r="337" spans="1:13" ht="14.4" x14ac:dyDescent="0.3">
      <c r="A337" s="39"/>
      <c r="B337" s="39"/>
      <c r="C337" s="39"/>
      <c r="D337" s="39"/>
      <c r="E337" s="16"/>
      <c r="F337" s="16"/>
      <c r="G337" s="94"/>
      <c r="H337" s="18"/>
      <c r="I337" s="49"/>
      <c r="J337" s="50"/>
      <c r="K337" s="50"/>
      <c r="L337" s="50"/>
      <c r="M337" s="51"/>
    </row>
    <row r="338" spans="1:13" ht="14.4" x14ac:dyDescent="0.3">
      <c r="A338" s="57" t="s">
        <v>33</v>
      </c>
      <c r="B338" s="57"/>
      <c r="C338" s="57"/>
      <c r="D338" s="57"/>
      <c r="E338" s="15">
        <v>29524210204</v>
      </c>
      <c r="F338" s="21" t="s">
        <v>8</v>
      </c>
      <c r="G338" s="94">
        <v>411.5</v>
      </c>
      <c r="H338" s="18">
        <v>422221</v>
      </c>
      <c r="I338" s="49" t="s">
        <v>107</v>
      </c>
      <c r="J338" s="50"/>
      <c r="K338" s="50"/>
      <c r="L338" s="50"/>
      <c r="M338" s="51"/>
    </row>
    <row r="339" spans="1:13" ht="14.4" x14ac:dyDescent="0.3">
      <c r="A339" s="43" t="s">
        <v>10</v>
      </c>
      <c r="B339" s="44"/>
      <c r="C339" s="44"/>
      <c r="D339" s="45"/>
      <c r="E339" s="32"/>
      <c r="F339" s="32"/>
      <c r="G339" s="101">
        <v>411.5</v>
      </c>
      <c r="H339" s="33"/>
      <c r="I339" s="46"/>
      <c r="J339" s="47"/>
      <c r="K339" s="50"/>
      <c r="L339" s="50"/>
      <c r="M339" s="48"/>
    </row>
    <row r="340" spans="1:13" ht="14.4" x14ac:dyDescent="0.3">
      <c r="A340" s="39"/>
      <c r="B340" s="39"/>
      <c r="C340" s="39"/>
      <c r="D340" s="39"/>
      <c r="E340" s="16"/>
      <c r="F340" s="16"/>
      <c r="G340" s="94"/>
      <c r="H340" s="18"/>
      <c r="I340" s="49"/>
      <c r="J340" s="50"/>
      <c r="K340" s="50"/>
      <c r="L340" s="50"/>
      <c r="M340" s="51"/>
    </row>
    <row r="341" spans="1:13" ht="14.4" x14ac:dyDescent="0.3">
      <c r="A341" s="39" t="s">
        <v>12</v>
      </c>
      <c r="B341" s="39"/>
      <c r="C341" s="39"/>
      <c r="D341" s="39"/>
      <c r="E341" s="15">
        <v>25008163511</v>
      </c>
      <c r="F341" s="16" t="s">
        <v>8</v>
      </c>
      <c r="G341" s="94">
        <v>487.5</v>
      </c>
      <c r="H341" s="18">
        <v>42239</v>
      </c>
      <c r="I341" s="49" t="s">
        <v>108</v>
      </c>
      <c r="J341" s="50"/>
      <c r="K341" s="50"/>
      <c r="L341" s="50"/>
      <c r="M341" s="51"/>
    </row>
    <row r="342" spans="1:13" ht="14.4" x14ac:dyDescent="0.3">
      <c r="A342" s="43" t="s">
        <v>10</v>
      </c>
      <c r="B342" s="44"/>
      <c r="C342" s="44"/>
      <c r="D342" s="45"/>
      <c r="E342" s="32"/>
      <c r="F342" s="32"/>
      <c r="G342" s="101">
        <v>487.5</v>
      </c>
      <c r="H342" s="36"/>
      <c r="I342" s="46"/>
      <c r="J342" s="47"/>
      <c r="K342" s="50"/>
      <c r="L342" s="50"/>
      <c r="M342" s="48"/>
    </row>
    <row r="343" spans="1:13" ht="14.4" x14ac:dyDescent="0.3">
      <c r="A343" s="39"/>
      <c r="B343" s="39"/>
      <c r="C343" s="39"/>
      <c r="D343" s="39"/>
      <c r="E343" s="16"/>
      <c r="F343" s="16"/>
      <c r="G343" s="94"/>
      <c r="H343" s="22"/>
      <c r="I343" s="49"/>
      <c r="J343" s="50"/>
      <c r="K343" s="50"/>
      <c r="L343" s="50"/>
      <c r="M343" s="51"/>
    </row>
    <row r="344" spans="1:13" ht="14.4" x14ac:dyDescent="0.3">
      <c r="A344" s="39" t="s">
        <v>17</v>
      </c>
      <c r="B344" s="39"/>
      <c r="C344" s="39"/>
      <c r="D344" s="39"/>
      <c r="E344" s="15">
        <v>35409850545</v>
      </c>
      <c r="F344" s="16" t="s">
        <v>8</v>
      </c>
      <c r="G344" s="94">
        <v>730.55</v>
      </c>
      <c r="H344" s="18">
        <v>422716</v>
      </c>
      <c r="I344" s="49" t="s">
        <v>109</v>
      </c>
      <c r="J344" s="50"/>
      <c r="K344" s="50"/>
      <c r="L344" s="50"/>
      <c r="M344" s="51"/>
    </row>
    <row r="345" spans="1:13" ht="14.4" x14ac:dyDescent="0.3">
      <c r="A345" s="39" t="s">
        <v>12</v>
      </c>
      <c r="B345" s="39"/>
      <c r="C345" s="39"/>
      <c r="D345" s="39"/>
      <c r="E345" s="15">
        <v>25008163511</v>
      </c>
      <c r="F345" s="16" t="s">
        <v>8</v>
      </c>
      <c r="G345" s="94">
        <v>1486.25</v>
      </c>
      <c r="H345" s="18">
        <v>422716</v>
      </c>
      <c r="I345" s="49" t="s">
        <v>109</v>
      </c>
      <c r="J345" s="50"/>
      <c r="K345" s="50"/>
      <c r="L345" s="50"/>
      <c r="M345" s="51"/>
    </row>
    <row r="346" spans="1:13" ht="14.4" x14ac:dyDescent="0.3">
      <c r="A346" s="43" t="s">
        <v>10</v>
      </c>
      <c r="B346" s="44"/>
      <c r="C346" s="44"/>
      <c r="D346" s="45"/>
      <c r="E346" s="32"/>
      <c r="F346" s="32"/>
      <c r="G346" s="101">
        <f>SUM(G344:G345)</f>
        <v>2216.8000000000002</v>
      </c>
      <c r="H346" s="33"/>
      <c r="I346" s="46"/>
      <c r="J346" s="47"/>
      <c r="K346" s="50"/>
      <c r="L346" s="50"/>
      <c r="M346" s="48"/>
    </row>
    <row r="347" spans="1:13" ht="14.4" x14ac:dyDescent="0.3">
      <c r="A347" s="55"/>
      <c r="B347" s="55"/>
      <c r="C347" s="55"/>
      <c r="D347" s="55"/>
      <c r="E347" s="20"/>
      <c r="F347" s="20"/>
      <c r="G347" s="100"/>
      <c r="H347" s="18"/>
      <c r="I347" s="40"/>
      <c r="J347" s="41"/>
      <c r="K347" s="41"/>
      <c r="L347" s="41"/>
      <c r="M347" s="42"/>
    </row>
    <row r="348" spans="1:13" ht="14.4" x14ac:dyDescent="0.3">
      <c r="A348" s="57" t="s">
        <v>18</v>
      </c>
      <c r="B348" s="57"/>
      <c r="C348" s="57"/>
      <c r="D348" s="57"/>
      <c r="E348" s="15">
        <v>38967655335</v>
      </c>
      <c r="F348" s="21" t="s">
        <v>8</v>
      </c>
      <c r="G348" s="100">
        <v>490.02</v>
      </c>
      <c r="H348" s="18">
        <v>424110</v>
      </c>
      <c r="I348" s="49" t="s">
        <v>110</v>
      </c>
      <c r="J348" s="50"/>
      <c r="K348" s="50"/>
      <c r="L348" s="50"/>
      <c r="M348" s="51"/>
    </row>
    <row r="349" spans="1:13" ht="14.4" x14ac:dyDescent="0.3">
      <c r="A349" s="61" t="s">
        <v>118</v>
      </c>
      <c r="B349" s="61"/>
      <c r="C349" s="61"/>
      <c r="D349" s="61"/>
      <c r="E349" s="20">
        <v>54260438166</v>
      </c>
      <c r="F349" s="20" t="s">
        <v>8</v>
      </c>
      <c r="G349" s="100">
        <v>10.029999999999999</v>
      </c>
      <c r="H349" s="18">
        <v>424110</v>
      </c>
      <c r="I349" s="49" t="s">
        <v>110</v>
      </c>
      <c r="J349" s="50"/>
      <c r="K349" s="50"/>
      <c r="L349" s="50"/>
      <c r="M349" s="51"/>
    </row>
    <row r="350" spans="1:13" ht="14.4" x14ac:dyDescent="0.3">
      <c r="A350" s="62" t="s">
        <v>36</v>
      </c>
      <c r="B350" s="63"/>
      <c r="C350" s="63"/>
      <c r="D350" s="64"/>
      <c r="E350" s="15">
        <v>13653700851</v>
      </c>
      <c r="F350" s="21" t="s">
        <v>37</v>
      </c>
      <c r="G350" s="100">
        <v>12.6</v>
      </c>
      <c r="H350" s="18">
        <v>424110</v>
      </c>
      <c r="I350" s="49" t="s">
        <v>110</v>
      </c>
      <c r="J350" s="50"/>
      <c r="K350" s="50"/>
      <c r="L350" s="50"/>
      <c r="M350" s="51"/>
    </row>
    <row r="351" spans="1:13" ht="14.4" x14ac:dyDescent="0.3">
      <c r="A351" s="56" t="s">
        <v>111</v>
      </c>
      <c r="B351" s="56"/>
      <c r="C351" s="56"/>
      <c r="D351" s="56"/>
      <c r="E351" s="20">
        <v>57010186553</v>
      </c>
      <c r="F351" s="20" t="s">
        <v>8</v>
      </c>
      <c r="G351" s="100">
        <v>19.899999999999999</v>
      </c>
      <c r="H351" s="18">
        <v>424110</v>
      </c>
      <c r="I351" s="49" t="s">
        <v>110</v>
      </c>
      <c r="J351" s="50"/>
      <c r="K351" s="50"/>
      <c r="L351" s="50"/>
      <c r="M351" s="51"/>
    </row>
    <row r="352" spans="1:13" ht="14.4" x14ac:dyDescent="0.3">
      <c r="A352" s="56" t="s">
        <v>112</v>
      </c>
      <c r="B352" s="56"/>
      <c r="C352" s="56"/>
      <c r="D352" s="56"/>
      <c r="E352" s="20">
        <v>80627693538</v>
      </c>
      <c r="F352" s="20" t="s">
        <v>8</v>
      </c>
      <c r="G352" s="100">
        <v>48.16</v>
      </c>
      <c r="H352" s="18">
        <v>424110</v>
      </c>
      <c r="I352" s="49" t="s">
        <v>110</v>
      </c>
      <c r="J352" s="50"/>
      <c r="K352" s="50"/>
      <c r="L352" s="50"/>
      <c r="M352" s="51"/>
    </row>
    <row r="353" spans="1:13" ht="14.4" x14ac:dyDescent="0.3">
      <c r="A353" s="56" t="s">
        <v>113</v>
      </c>
      <c r="B353" s="56"/>
      <c r="C353" s="56"/>
      <c r="D353" s="56"/>
      <c r="E353" s="20">
        <v>75427556640</v>
      </c>
      <c r="F353" s="20" t="s">
        <v>8</v>
      </c>
      <c r="G353" s="100">
        <v>194.43</v>
      </c>
      <c r="H353" s="18">
        <v>424110</v>
      </c>
      <c r="I353" s="49" t="s">
        <v>110</v>
      </c>
      <c r="J353" s="50"/>
      <c r="K353" s="50"/>
      <c r="L353" s="50"/>
      <c r="M353" s="51"/>
    </row>
    <row r="354" spans="1:13" ht="14.4" x14ac:dyDescent="0.3">
      <c r="A354" s="56" t="s">
        <v>114</v>
      </c>
      <c r="B354" s="56"/>
      <c r="C354" s="56"/>
      <c r="D354" s="56"/>
      <c r="E354" s="20">
        <v>61738073226</v>
      </c>
      <c r="F354" s="20" t="s">
        <v>115</v>
      </c>
      <c r="G354" s="100">
        <v>39.82</v>
      </c>
      <c r="H354" s="18">
        <v>424110</v>
      </c>
      <c r="I354" s="49" t="s">
        <v>110</v>
      </c>
      <c r="J354" s="50"/>
      <c r="K354" s="50"/>
      <c r="L354" s="50"/>
      <c r="M354" s="51"/>
    </row>
    <row r="355" spans="1:13" ht="14.4" x14ac:dyDescent="0.3">
      <c r="A355" s="56" t="s">
        <v>119</v>
      </c>
      <c r="B355" s="56"/>
      <c r="C355" s="56"/>
      <c r="D355" s="56"/>
      <c r="E355" s="20">
        <v>28639480902</v>
      </c>
      <c r="F355" s="20" t="s">
        <v>8</v>
      </c>
      <c r="G355" s="100">
        <v>80</v>
      </c>
      <c r="H355" s="18">
        <v>424110</v>
      </c>
      <c r="I355" s="49" t="s">
        <v>110</v>
      </c>
      <c r="J355" s="50"/>
      <c r="K355" s="50"/>
      <c r="L355" s="50"/>
      <c r="M355" s="51"/>
    </row>
    <row r="356" spans="1:13" ht="14.4" x14ac:dyDescent="0.3">
      <c r="A356" s="56" t="s">
        <v>116</v>
      </c>
      <c r="B356" s="56"/>
      <c r="C356" s="56"/>
      <c r="D356" s="56"/>
      <c r="E356" s="20">
        <v>22473413844</v>
      </c>
      <c r="F356" s="20" t="s">
        <v>8</v>
      </c>
      <c r="G356" s="100">
        <v>55.15</v>
      </c>
      <c r="H356" s="18">
        <v>424110</v>
      </c>
      <c r="I356" s="49" t="s">
        <v>110</v>
      </c>
      <c r="J356" s="50"/>
      <c r="K356" s="50"/>
      <c r="L356" s="50"/>
      <c r="M356" s="51"/>
    </row>
    <row r="357" spans="1:13" ht="14.4" x14ac:dyDescent="0.3">
      <c r="A357" s="57" t="s">
        <v>117</v>
      </c>
      <c r="B357" s="57"/>
      <c r="C357" s="57"/>
      <c r="D357" s="57"/>
      <c r="E357" s="15">
        <v>12856557744</v>
      </c>
      <c r="F357" s="15" t="s">
        <v>8</v>
      </c>
      <c r="G357" s="100">
        <v>648.26</v>
      </c>
      <c r="H357" s="18">
        <v>424110</v>
      </c>
      <c r="I357" s="49" t="s">
        <v>110</v>
      </c>
      <c r="J357" s="50"/>
      <c r="K357" s="50"/>
      <c r="L357" s="50"/>
      <c r="M357" s="51"/>
    </row>
    <row r="358" spans="1:13" ht="14.4" x14ac:dyDescent="0.3">
      <c r="A358" s="43" t="s">
        <v>10</v>
      </c>
      <c r="B358" s="44"/>
      <c r="C358" s="44"/>
      <c r="D358" s="45"/>
      <c r="E358" s="32"/>
      <c r="F358" s="34"/>
      <c r="G358" s="35">
        <f>SUM(G348:G357)</f>
        <v>1598.37</v>
      </c>
      <c r="H358" s="33"/>
      <c r="I358" s="58"/>
      <c r="J358" s="59"/>
      <c r="K358" s="41"/>
      <c r="L358" s="41"/>
      <c r="M358" s="60"/>
    </row>
    <row r="359" spans="1:13" ht="14.4" x14ac:dyDescent="0.3">
      <c r="A359" s="39"/>
      <c r="B359" s="39"/>
      <c r="C359" s="39"/>
      <c r="D359" s="39"/>
      <c r="E359" s="16"/>
      <c r="F359" s="16"/>
      <c r="G359" s="94"/>
      <c r="H359" s="22"/>
      <c r="I359" s="40"/>
      <c r="J359" s="41"/>
      <c r="K359" s="41"/>
      <c r="L359" s="41"/>
      <c r="M359" s="42"/>
    </row>
    <row r="360" spans="1:13" ht="14.4" x14ac:dyDescent="0.3">
      <c r="A360" s="52" t="s">
        <v>260</v>
      </c>
      <c r="B360" s="53"/>
      <c r="C360" s="53"/>
      <c r="D360" s="54"/>
      <c r="E360" s="93" t="s">
        <v>16</v>
      </c>
      <c r="F360" s="93" t="s">
        <v>16</v>
      </c>
      <c r="G360" s="174">
        <v>178.79</v>
      </c>
      <c r="H360" s="95">
        <v>3237</v>
      </c>
      <c r="I360" s="49" t="s">
        <v>149</v>
      </c>
      <c r="J360" s="50"/>
      <c r="K360" s="50"/>
      <c r="L360" s="50"/>
      <c r="M360" s="51"/>
    </row>
    <row r="361" spans="1:13" ht="14.4" x14ac:dyDescent="0.3">
      <c r="A361" s="52" t="s">
        <v>261</v>
      </c>
      <c r="B361" s="53" t="s">
        <v>261</v>
      </c>
      <c r="C361" s="53" t="s">
        <v>261</v>
      </c>
      <c r="D361" s="54" t="s">
        <v>261</v>
      </c>
      <c r="E361" s="93" t="s">
        <v>16</v>
      </c>
      <c r="F361" s="93" t="s">
        <v>16</v>
      </c>
      <c r="G361" s="174">
        <v>357.57</v>
      </c>
      <c r="H361" s="95">
        <v>3237</v>
      </c>
      <c r="I361" s="49" t="s">
        <v>149</v>
      </c>
      <c r="J361" s="50"/>
      <c r="K361" s="50"/>
      <c r="L361" s="50"/>
      <c r="M361" s="51"/>
    </row>
    <row r="362" spans="1:13" s="92" customFormat="1" ht="14.4" x14ac:dyDescent="0.3">
      <c r="A362" s="52" t="s">
        <v>262</v>
      </c>
      <c r="B362" s="53" t="s">
        <v>262</v>
      </c>
      <c r="C362" s="53" t="s">
        <v>262</v>
      </c>
      <c r="D362" s="54" t="s">
        <v>262</v>
      </c>
      <c r="E362" s="93" t="s">
        <v>16</v>
      </c>
      <c r="F362" s="93" t="s">
        <v>16</v>
      </c>
      <c r="G362" s="174">
        <v>156.99</v>
      </c>
      <c r="H362" s="95">
        <v>3237</v>
      </c>
      <c r="I362" s="49" t="s">
        <v>149</v>
      </c>
      <c r="J362" s="50"/>
      <c r="K362" s="50"/>
      <c r="L362" s="50"/>
      <c r="M362" s="51"/>
    </row>
    <row r="363" spans="1:13" ht="14.4" x14ac:dyDescent="0.3">
      <c r="A363" s="52" t="s">
        <v>263</v>
      </c>
      <c r="B363" s="53" t="s">
        <v>263</v>
      </c>
      <c r="C363" s="53" t="s">
        <v>263</v>
      </c>
      <c r="D363" s="54" t="s">
        <v>263</v>
      </c>
      <c r="E363" s="93" t="s">
        <v>16</v>
      </c>
      <c r="F363" s="93" t="s">
        <v>16</v>
      </c>
      <c r="G363" s="174">
        <f>285.65+110.38</f>
        <v>396.03</v>
      </c>
      <c r="H363" s="95">
        <v>3237</v>
      </c>
      <c r="I363" s="49" t="s">
        <v>149</v>
      </c>
      <c r="J363" s="50"/>
      <c r="K363" s="50"/>
      <c r="L363" s="50"/>
      <c r="M363" s="51"/>
    </row>
    <row r="364" spans="1:13" ht="14.4" x14ac:dyDescent="0.3">
      <c r="A364" s="52" t="s">
        <v>264</v>
      </c>
      <c r="B364" s="53" t="s">
        <v>264</v>
      </c>
      <c r="C364" s="53" t="s">
        <v>264</v>
      </c>
      <c r="D364" s="54" t="s">
        <v>264</v>
      </c>
      <c r="E364" s="93" t="s">
        <v>16</v>
      </c>
      <c r="F364" s="93" t="s">
        <v>16</v>
      </c>
      <c r="G364" s="174">
        <v>332.67</v>
      </c>
      <c r="H364" s="95">
        <v>3237</v>
      </c>
      <c r="I364" s="49" t="s">
        <v>149</v>
      </c>
      <c r="J364" s="50"/>
      <c r="K364" s="50"/>
      <c r="L364" s="50"/>
      <c r="M364" s="51"/>
    </row>
    <row r="365" spans="1:13" ht="14.4" x14ac:dyDescent="0.3">
      <c r="A365" s="52" t="s">
        <v>265</v>
      </c>
      <c r="B365" s="53"/>
      <c r="C365" s="53"/>
      <c r="D365" s="54"/>
      <c r="E365" s="93" t="s">
        <v>16</v>
      </c>
      <c r="F365" s="93" t="s">
        <v>16</v>
      </c>
      <c r="G365" s="174">
        <v>640</v>
      </c>
      <c r="H365" s="95">
        <v>3237</v>
      </c>
      <c r="I365" s="49" t="s">
        <v>149</v>
      </c>
      <c r="J365" s="50"/>
      <c r="K365" s="50"/>
      <c r="L365" s="50"/>
      <c r="M365" s="51"/>
    </row>
    <row r="366" spans="1:13" ht="14.4" x14ac:dyDescent="0.3">
      <c r="A366" s="52" t="s">
        <v>266</v>
      </c>
      <c r="B366" s="53"/>
      <c r="C366" s="53"/>
      <c r="D366" s="54"/>
      <c r="E366" s="93" t="s">
        <v>16</v>
      </c>
      <c r="F366" s="93" t="s">
        <v>16</v>
      </c>
      <c r="G366" s="174">
        <v>750</v>
      </c>
      <c r="H366" s="95">
        <v>3237</v>
      </c>
      <c r="I366" s="49" t="s">
        <v>149</v>
      </c>
      <c r="J366" s="50"/>
      <c r="K366" s="50"/>
      <c r="L366" s="50"/>
      <c r="M366" s="51"/>
    </row>
    <row r="367" spans="1:13" ht="14.4" x14ac:dyDescent="0.3">
      <c r="A367" s="52" t="s">
        <v>267</v>
      </c>
      <c r="B367" s="53" t="s">
        <v>267</v>
      </c>
      <c r="C367" s="53" t="s">
        <v>267</v>
      </c>
      <c r="D367" s="54" t="s">
        <v>267</v>
      </c>
      <c r="E367" s="93" t="s">
        <v>16</v>
      </c>
      <c r="F367" s="93" t="s">
        <v>16</v>
      </c>
      <c r="G367" s="174">
        <v>1689.53</v>
      </c>
      <c r="H367" s="95">
        <v>3237</v>
      </c>
      <c r="I367" s="49" t="s">
        <v>149</v>
      </c>
      <c r="J367" s="50"/>
      <c r="K367" s="50"/>
      <c r="L367" s="50"/>
      <c r="M367" s="51"/>
    </row>
    <row r="368" spans="1:13" ht="14.4" x14ac:dyDescent="0.3">
      <c r="A368" s="52" t="s">
        <v>268</v>
      </c>
      <c r="B368" s="53" t="s">
        <v>268</v>
      </c>
      <c r="C368" s="53" t="s">
        <v>268</v>
      </c>
      <c r="D368" s="54" t="s">
        <v>268</v>
      </c>
      <c r="E368" s="93" t="s">
        <v>16</v>
      </c>
      <c r="F368" s="93" t="s">
        <v>16</v>
      </c>
      <c r="G368" s="174">
        <v>916.12</v>
      </c>
      <c r="H368" s="95">
        <v>3237</v>
      </c>
      <c r="I368" s="49" t="s">
        <v>149</v>
      </c>
      <c r="J368" s="50"/>
      <c r="K368" s="50"/>
      <c r="L368" s="50"/>
      <c r="M368" s="51"/>
    </row>
    <row r="369" spans="1:13" ht="14.4" x14ac:dyDescent="0.3">
      <c r="A369" s="52" t="s">
        <v>144</v>
      </c>
      <c r="B369" s="53" t="s">
        <v>144</v>
      </c>
      <c r="C369" s="53" t="s">
        <v>144</v>
      </c>
      <c r="D369" s="54" t="s">
        <v>144</v>
      </c>
      <c r="E369" s="93" t="s">
        <v>16</v>
      </c>
      <c r="F369" s="93" t="s">
        <v>16</v>
      </c>
      <c r="G369" s="174">
        <v>253.39</v>
      </c>
      <c r="H369" s="95">
        <v>3237</v>
      </c>
      <c r="I369" s="49" t="s">
        <v>149</v>
      </c>
      <c r="J369" s="50"/>
      <c r="K369" s="50"/>
      <c r="L369" s="50"/>
      <c r="M369" s="51"/>
    </row>
    <row r="370" spans="1:13" ht="14.4" x14ac:dyDescent="0.3">
      <c r="A370" s="52" t="s">
        <v>269</v>
      </c>
      <c r="B370" s="53" t="s">
        <v>269</v>
      </c>
      <c r="C370" s="53" t="s">
        <v>269</v>
      </c>
      <c r="D370" s="54" t="s">
        <v>269</v>
      </c>
      <c r="E370" s="93" t="s">
        <v>16</v>
      </c>
      <c r="F370" s="93" t="s">
        <v>16</v>
      </c>
      <c r="G370" s="174">
        <v>489.1</v>
      </c>
      <c r="H370" s="95">
        <v>3237</v>
      </c>
      <c r="I370" s="49" t="s">
        <v>149</v>
      </c>
      <c r="J370" s="50"/>
      <c r="K370" s="50"/>
      <c r="L370" s="50"/>
      <c r="M370" s="51"/>
    </row>
    <row r="371" spans="1:13" ht="14.4" x14ac:dyDescent="0.3">
      <c r="A371" s="52" t="s">
        <v>270</v>
      </c>
      <c r="B371" s="53" t="s">
        <v>270</v>
      </c>
      <c r="C371" s="53" t="s">
        <v>270</v>
      </c>
      <c r="D371" s="54" t="s">
        <v>270</v>
      </c>
      <c r="E371" s="93" t="s">
        <v>16</v>
      </c>
      <c r="F371" s="93" t="s">
        <v>16</v>
      </c>
      <c r="G371" s="174">
        <f>351.88</f>
        <v>351.88</v>
      </c>
      <c r="H371" s="95">
        <v>3237</v>
      </c>
      <c r="I371" s="49" t="s">
        <v>149</v>
      </c>
      <c r="J371" s="50"/>
      <c r="K371" s="50"/>
      <c r="L371" s="50"/>
      <c r="M371" s="51"/>
    </row>
    <row r="372" spans="1:13" ht="14.4" x14ac:dyDescent="0.3">
      <c r="A372" s="52" t="s">
        <v>271</v>
      </c>
      <c r="B372" s="53"/>
      <c r="C372" s="53"/>
      <c r="D372" s="54"/>
      <c r="E372" s="93" t="s">
        <v>16</v>
      </c>
      <c r="F372" s="93" t="s">
        <v>16</v>
      </c>
      <c r="G372" s="117">
        <v>1346.57</v>
      </c>
      <c r="H372" s="95">
        <v>3237</v>
      </c>
      <c r="I372" s="49" t="s">
        <v>149</v>
      </c>
      <c r="J372" s="50"/>
      <c r="K372" s="50"/>
      <c r="L372" s="50"/>
      <c r="M372" s="51"/>
    </row>
    <row r="373" spans="1:13" ht="14.4" customHeight="1" x14ac:dyDescent="0.3">
      <c r="A373" s="52" t="s">
        <v>272</v>
      </c>
      <c r="B373" s="53"/>
      <c r="C373" s="53"/>
      <c r="D373" s="54"/>
      <c r="E373" s="93" t="s">
        <v>16</v>
      </c>
      <c r="F373" s="93" t="s">
        <v>16</v>
      </c>
      <c r="G373" s="174">
        <v>280.93</v>
      </c>
      <c r="H373" s="95">
        <v>3237</v>
      </c>
      <c r="I373" s="49" t="s">
        <v>149</v>
      </c>
      <c r="J373" s="50"/>
      <c r="K373" s="50"/>
      <c r="L373" s="50"/>
      <c r="M373" s="51"/>
    </row>
    <row r="374" spans="1:13" ht="14.4" customHeight="1" x14ac:dyDescent="0.3">
      <c r="A374" s="49" t="s">
        <v>273</v>
      </c>
      <c r="B374" s="50"/>
      <c r="C374" s="50"/>
      <c r="D374" s="51"/>
      <c r="E374" s="93" t="s">
        <v>16</v>
      </c>
      <c r="F374" s="93" t="s">
        <v>16</v>
      </c>
      <c r="G374" s="174">
        <v>112.78</v>
      </c>
      <c r="H374" s="95">
        <v>3237</v>
      </c>
      <c r="I374" s="49" t="s">
        <v>149</v>
      </c>
      <c r="J374" s="50"/>
      <c r="K374" s="50"/>
      <c r="L374" s="50"/>
      <c r="M374" s="51"/>
    </row>
    <row r="375" spans="1:13" ht="14.4" x14ac:dyDescent="0.3">
      <c r="A375" s="49" t="s">
        <v>274</v>
      </c>
      <c r="B375" s="50"/>
      <c r="C375" s="50"/>
      <c r="D375" s="51"/>
      <c r="E375" s="93" t="s">
        <v>16</v>
      </c>
      <c r="F375" s="93" t="s">
        <v>16</v>
      </c>
      <c r="G375" s="174">
        <v>332.49</v>
      </c>
      <c r="H375" s="95">
        <v>3237</v>
      </c>
      <c r="I375" s="49" t="s">
        <v>149</v>
      </c>
      <c r="J375" s="50"/>
      <c r="K375" s="50"/>
      <c r="L375" s="50"/>
      <c r="M375" s="51"/>
    </row>
    <row r="376" spans="1:13" ht="14.4" x14ac:dyDescent="0.3">
      <c r="A376" s="49" t="s">
        <v>275</v>
      </c>
      <c r="B376" s="50"/>
      <c r="C376" s="50"/>
      <c r="D376" s="51"/>
      <c r="E376" s="93" t="s">
        <v>16</v>
      </c>
      <c r="F376" s="93" t="s">
        <v>16</v>
      </c>
      <c r="G376" s="174">
        <v>117.12</v>
      </c>
      <c r="H376" s="95">
        <v>3237</v>
      </c>
      <c r="I376" s="49" t="s">
        <v>149</v>
      </c>
      <c r="J376" s="50"/>
      <c r="K376" s="50"/>
      <c r="L376" s="50"/>
      <c r="M376" s="51"/>
    </row>
    <row r="377" spans="1:13" ht="14.4" x14ac:dyDescent="0.3">
      <c r="A377" s="52" t="s">
        <v>276</v>
      </c>
      <c r="B377" s="53" t="s">
        <v>276</v>
      </c>
      <c r="C377" s="53" t="s">
        <v>276</v>
      </c>
      <c r="D377" s="54" t="s">
        <v>276</v>
      </c>
      <c r="E377" s="93" t="s">
        <v>16</v>
      </c>
      <c r="F377" s="93" t="s">
        <v>16</v>
      </c>
      <c r="G377" s="174">
        <v>202.88</v>
      </c>
      <c r="H377" s="95">
        <v>3237</v>
      </c>
      <c r="I377" s="49" t="s">
        <v>149</v>
      </c>
      <c r="J377" s="50"/>
      <c r="K377" s="50"/>
      <c r="L377" s="50"/>
      <c r="M377" s="51"/>
    </row>
    <row r="378" spans="1:13" ht="14.4" x14ac:dyDescent="0.3">
      <c r="A378" s="52" t="s">
        <v>277</v>
      </c>
      <c r="B378" s="53" t="s">
        <v>277</v>
      </c>
      <c r="C378" s="53" t="s">
        <v>277</v>
      </c>
      <c r="D378" s="54" t="s">
        <v>277</v>
      </c>
      <c r="E378" s="93" t="s">
        <v>16</v>
      </c>
      <c r="F378" s="93" t="s">
        <v>16</v>
      </c>
      <c r="G378" s="174">
        <v>274.62</v>
      </c>
      <c r="H378" s="95">
        <v>3237</v>
      </c>
      <c r="I378" s="49" t="s">
        <v>149</v>
      </c>
      <c r="J378" s="50"/>
      <c r="K378" s="50"/>
      <c r="L378" s="50"/>
      <c r="M378" s="51"/>
    </row>
    <row r="379" spans="1:13" ht="14.4" x14ac:dyDescent="0.3">
      <c r="A379" s="52" t="s">
        <v>278</v>
      </c>
      <c r="B379" s="53" t="s">
        <v>278</v>
      </c>
      <c r="C379" s="53" t="s">
        <v>278</v>
      </c>
      <c r="D379" s="54" t="s">
        <v>278</v>
      </c>
      <c r="E379" s="93" t="s">
        <v>16</v>
      </c>
      <c r="F379" s="93" t="s">
        <v>16</v>
      </c>
      <c r="G379" s="174">
        <v>191.89</v>
      </c>
      <c r="H379" s="95">
        <v>3237</v>
      </c>
      <c r="I379" s="49" t="s">
        <v>149</v>
      </c>
      <c r="J379" s="50"/>
      <c r="K379" s="50"/>
      <c r="L379" s="50"/>
      <c r="M379" s="51"/>
    </row>
    <row r="380" spans="1:13" ht="14.4" x14ac:dyDescent="0.3">
      <c r="A380" s="52" t="s">
        <v>279</v>
      </c>
      <c r="B380" s="53" t="s">
        <v>279</v>
      </c>
      <c r="C380" s="53" t="s">
        <v>279</v>
      </c>
      <c r="D380" s="54" t="s">
        <v>279</v>
      </c>
      <c r="E380" s="93" t="s">
        <v>16</v>
      </c>
      <c r="F380" s="93" t="s">
        <v>16</v>
      </c>
      <c r="G380" s="174">
        <v>157.1</v>
      </c>
      <c r="H380" s="95">
        <v>3237</v>
      </c>
      <c r="I380" s="49" t="s">
        <v>149</v>
      </c>
      <c r="J380" s="50"/>
      <c r="K380" s="50"/>
      <c r="L380" s="50"/>
      <c r="M380" s="51"/>
    </row>
    <row r="381" spans="1:13" ht="14.4" x14ac:dyDescent="0.3">
      <c r="A381" s="52" t="s">
        <v>280</v>
      </c>
      <c r="B381" s="53" t="s">
        <v>280</v>
      </c>
      <c r="C381" s="53" t="s">
        <v>280</v>
      </c>
      <c r="D381" s="54" t="s">
        <v>280</v>
      </c>
      <c r="E381" s="93" t="s">
        <v>16</v>
      </c>
      <c r="F381" s="93" t="s">
        <v>16</v>
      </c>
      <c r="G381" s="174">
        <v>252.85</v>
      </c>
      <c r="H381" s="95">
        <v>3237</v>
      </c>
      <c r="I381" s="49" t="s">
        <v>149</v>
      </c>
      <c r="J381" s="50"/>
      <c r="K381" s="50"/>
      <c r="L381" s="50"/>
      <c r="M381" s="51"/>
    </row>
    <row r="382" spans="1:13" ht="14.4" x14ac:dyDescent="0.3">
      <c r="A382" s="52" t="s">
        <v>281</v>
      </c>
      <c r="B382" s="53" t="s">
        <v>281</v>
      </c>
      <c r="C382" s="53" t="s">
        <v>281</v>
      </c>
      <c r="D382" s="54" t="s">
        <v>281</v>
      </c>
      <c r="E382" s="93" t="s">
        <v>16</v>
      </c>
      <c r="F382" s="93" t="s">
        <v>16</v>
      </c>
      <c r="G382" s="174">
        <v>91.57</v>
      </c>
      <c r="H382" s="95">
        <v>3237</v>
      </c>
      <c r="I382" s="49" t="s">
        <v>149</v>
      </c>
      <c r="J382" s="50"/>
      <c r="K382" s="50"/>
      <c r="L382" s="50"/>
      <c r="M382" s="51"/>
    </row>
    <row r="383" spans="1:13" ht="14.4" x14ac:dyDescent="0.3">
      <c r="A383" s="52" t="s">
        <v>282</v>
      </c>
      <c r="B383" s="53" t="s">
        <v>282</v>
      </c>
      <c r="C383" s="53" t="s">
        <v>282</v>
      </c>
      <c r="D383" s="54" t="s">
        <v>282</v>
      </c>
      <c r="E383" s="93" t="s">
        <v>16</v>
      </c>
      <c r="F383" s="93" t="s">
        <v>16</v>
      </c>
      <c r="G383" s="174">
        <v>240.74</v>
      </c>
      <c r="H383" s="95">
        <v>3237</v>
      </c>
      <c r="I383" s="49" t="s">
        <v>149</v>
      </c>
      <c r="J383" s="50"/>
      <c r="K383" s="50"/>
      <c r="L383" s="50"/>
      <c r="M383" s="51"/>
    </row>
    <row r="384" spans="1:13" ht="14.4" x14ac:dyDescent="0.3">
      <c r="A384" s="52" t="s">
        <v>283</v>
      </c>
      <c r="B384" s="53" t="s">
        <v>283</v>
      </c>
      <c r="C384" s="53" t="s">
        <v>283</v>
      </c>
      <c r="D384" s="54" t="s">
        <v>283</v>
      </c>
      <c r="E384" s="93" t="s">
        <v>16</v>
      </c>
      <c r="F384" s="93" t="s">
        <v>16</v>
      </c>
      <c r="G384" s="174">
        <v>259.43</v>
      </c>
      <c r="H384" s="95">
        <v>3237</v>
      </c>
      <c r="I384" s="49" t="s">
        <v>149</v>
      </c>
      <c r="J384" s="50"/>
      <c r="K384" s="50"/>
      <c r="L384" s="50"/>
      <c r="M384" s="51"/>
    </row>
    <row r="385" spans="1:13" ht="14.4" x14ac:dyDescent="0.3">
      <c r="A385" s="52" t="s">
        <v>284</v>
      </c>
      <c r="B385" s="53" t="s">
        <v>284</v>
      </c>
      <c r="C385" s="53" t="s">
        <v>284</v>
      </c>
      <c r="D385" s="54" t="s">
        <v>284</v>
      </c>
      <c r="E385" s="93" t="s">
        <v>16</v>
      </c>
      <c r="F385" s="93" t="s">
        <v>16</v>
      </c>
      <c r="G385" s="174">
        <v>308.06</v>
      </c>
      <c r="H385" s="95">
        <v>3237</v>
      </c>
      <c r="I385" s="49" t="s">
        <v>149</v>
      </c>
      <c r="J385" s="50"/>
      <c r="K385" s="50"/>
      <c r="L385" s="50"/>
      <c r="M385" s="51"/>
    </row>
    <row r="386" spans="1:13" ht="14.4" x14ac:dyDescent="0.3">
      <c r="A386" s="52" t="s">
        <v>143</v>
      </c>
      <c r="B386" s="53" t="s">
        <v>143</v>
      </c>
      <c r="C386" s="53" t="s">
        <v>143</v>
      </c>
      <c r="D386" s="54" t="s">
        <v>143</v>
      </c>
      <c r="E386" s="93" t="s">
        <v>16</v>
      </c>
      <c r="F386" s="93" t="s">
        <v>16</v>
      </c>
      <c r="G386" s="174">
        <v>40.72</v>
      </c>
      <c r="H386" s="95">
        <v>3237</v>
      </c>
      <c r="I386" s="49" t="s">
        <v>149</v>
      </c>
      <c r="J386" s="50"/>
      <c r="K386" s="50"/>
      <c r="L386" s="50"/>
      <c r="M386" s="51"/>
    </row>
    <row r="387" spans="1:13" ht="14.4" x14ac:dyDescent="0.3">
      <c r="A387" s="52" t="s">
        <v>285</v>
      </c>
      <c r="B387" s="53" t="s">
        <v>285</v>
      </c>
      <c r="C387" s="53" t="s">
        <v>285</v>
      </c>
      <c r="D387" s="54" t="s">
        <v>285</v>
      </c>
      <c r="E387" s="93" t="s">
        <v>16</v>
      </c>
      <c r="F387" s="93" t="s">
        <v>16</v>
      </c>
      <c r="G387" s="174">
        <v>225.32</v>
      </c>
      <c r="H387" s="95">
        <v>3237</v>
      </c>
      <c r="I387" s="49" t="s">
        <v>149</v>
      </c>
      <c r="J387" s="50"/>
      <c r="K387" s="50"/>
      <c r="L387" s="50"/>
      <c r="M387" s="51"/>
    </row>
    <row r="388" spans="1:13" ht="14.4" x14ac:dyDescent="0.3">
      <c r="A388" s="52" t="s">
        <v>286</v>
      </c>
      <c r="B388" s="53" t="s">
        <v>286</v>
      </c>
      <c r="C388" s="53" t="s">
        <v>286</v>
      </c>
      <c r="D388" s="54" t="s">
        <v>286</v>
      </c>
      <c r="E388" s="93" t="s">
        <v>16</v>
      </c>
      <c r="F388" s="93" t="s">
        <v>16</v>
      </c>
      <c r="G388" s="174">
        <v>282.54000000000002</v>
      </c>
      <c r="H388" s="95">
        <v>3237</v>
      </c>
      <c r="I388" s="49" t="s">
        <v>149</v>
      </c>
      <c r="J388" s="50"/>
      <c r="K388" s="50"/>
      <c r="L388" s="50"/>
      <c r="M388" s="51"/>
    </row>
    <row r="389" spans="1:13" ht="14.4" x14ac:dyDescent="0.3">
      <c r="A389" s="52" t="s">
        <v>287</v>
      </c>
      <c r="B389" s="53" t="s">
        <v>287</v>
      </c>
      <c r="C389" s="53" t="s">
        <v>287</v>
      </c>
      <c r="D389" s="54" t="s">
        <v>287</v>
      </c>
      <c r="E389" s="93" t="s">
        <v>16</v>
      </c>
      <c r="F389" s="93" t="s">
        <v>16</v>
      </c>
      <c r="G389" s="174">
        <v>563.09</v>
      </c>
      <c r="H389" s="95">
        <v>3237</v>
      </c>
      <c r="I389" s="49" t="s">
        <v>149</v>
      </c>
      <c r="J389" s="50"/>
      <c r="K389" s="50"/>
      <c r="L389" s="50"/>
      <c r="M389" s="51"/>
    </row>
    <row r="390" spans="1:13" ht="14.4" x14ac:dyDescent="0.3">
      <c r="A390" s="52" t="s">
        <v>288</v>
      </c>
      <c r="B390" s="53" t="s">
        <v>288</v>
      </c>
      <c r="C390" s="53" t="s">
        <v>288</v>
      </c>
      <c r="D390" s="54" t="s">
        <v>288</v>
      </c>
      <c r="E390" s="93" t="s">
        <v>16</v>
      </c>
      <c r="F390" s="93" t="s">
        <v>16</v>
      </c>
      <c r="G390" s="174">
        <f>458.21+509.36</f>
        <v>967.56999999999994</v>
      </c>
      <c r="H390" s="95">
        <v>3237</v>
      </c>
      <c r="I390" s="49" t="s">
        <v>149</v>
      </c>
      <c r="J390" s="50"/>
      <c r="K390" s="50"/>
      <c r="L390" s="50"/>
      <c r="M390" s="51"/>
    </row>
    <row r="391" spans="1:13" ht="14.4" x14ac:dyDescent="0.3">
      <c r="A391" s="52" t="s">
        <v>289</v>
      </c>
      <c r="B391" s="53" t="s">
        <v>289</v>
      </c>
      <c r="C391" s="53" t="s">
        <v>289</v>
      </c>
      <c r="D391" s="54" t="s">
        <v>289</v>
      </c>
      <c r="E391" s="93" t="s">
        <v>16</v>
      </c>
      <c r="F391" s="93" t="s">
        <v>16</v>
      </c>
      <c r="G391" s="175">
        <f>214.98</f>
        <v>214.98</v>
      </c>
      <c r="H391" s="95">
        <v>3237</v>
      </c>
      <c r="I391" s="49" t="s">
        <v>149</v>
      </c>
      <c r="J391" s="50"/>
      <c r="K391" s="50"/>
      <c r="L391" s="50"/>
      <c r="M391" s="51"/>
    </row>
    <row r="392" spans="1:13" ht="14.4" x14ac:dyDescent="0.3">
      <c r="A392" s="52" t="s">
        <v>290</v>
      </c>
      <c r="B392" s="53" t="s">
        <v>290</v>
      </c>
      <c r="C392" s="53" t="s">
        <v>290</v>
      </c>
      <c r="D392" s="54" t="s">
        <v>290</v>
      </c>
      <c r="E392" s="93" t="s">
        <v>16</v>
      </c>
      <c r="F392" s="93" t="s">
        <v>16</v>
      </c>
      <c r="G392" s="175">
        <v>187.59</v>
      </c>
      <c r="H392" s="95">
        <v>3237</v>
      </c>
      <c r="I392" s="49" t="s">
        <v>149</v>
      </c>
      <c r="J392" s="50"/>
      <c r="K392" s="50"/>
      <c r="L392" s="50"/>
      <c r="M392" s="51"/>
    </row>
    <row r="393" spans="1:13" ht="14.4" x14ac:dyDescent="0.3">
      <c r="A393" s="52" t="s">
        <v>291</v>
      </c>
      <c r="B393" s="53"/>
      <c r="C393" s="53"/>
      <c r="D393" s="54"/>
      <c r="E393" s="93" t="s">
        <v>16</v>
      </c>
      <c r="F393" s="93" t="s">
        <v>16</v>
      </c>
      <c r="G393" s="174">
        <f>404.6</f>
        <v>404.6</v>
      </c>
      <c r="H393" s="95">
        <v>3237</v>
      </c>
      <c r="I393" s="49" t="s">
        <v>149</v>
      </c>
      <c r="J393" s="50"/>
      <c r="K393" s="50"/>
      <c r="L393" s="50"/>
      <c r="M393" s="51"/>
    </row>
    <row r="394" spans="1:13" ht="14.4" x14ac:dyDescent="0.3">
      <c r="A394" s="52" t="s">
        <v>292</v>
      </c>
      <c r="B394" s="53"/>
      <c r="C394" s="53"/>
      <c r="D394" s="54"/>
      <c r="E394" s="93" t="s">
        <v>16</v>
      </c>
      <c r="F394" s="93" t="s">
        <v>16</v>
      </c>
      <c r="G394" s="117">
        <v>449.99</v>
      </c>
      <c r="H394" s="95">
        <v>3237</v>
      </c>
      <c r="I394" s="49" t="s">
        <v>149</v>
      </c>
      <c r="J394" s="50"/>
      <c r="K394" s="50"/>
      <c r="L394" s="50"/>
      <c r="M394" s="51"/>
    </row>
    <row r="395" spans="1:13" ht="14.4" x14ac:dyDescent="0.3">
      <c r="A395" s="52" t="s">
        <v>293</v>
      </c>
      <c r="B395" s="53"/>
      <c r="C395" s="53"/>
      <c r="D395" s="54"/>
      <c r="E395" s="93" t="s">
        <v>16</v>
      </c>
      <c r="F395" s="93" t="s">
        <v>16</v>
      </c>
      <c r="G395" s="174">
        <v>146.38999999999999</v>
      </c>
      <c r="H395" s="95">
        <v>3237</v>
      </c>
      <c r="I395" s="49" t="s">
        <v>149</v>
      </c>
      <c r="J395" s="50"/>
      <c r="K395" s="50"/>
      <c r="L395" s="50"/>
      <c r="M395" s="51"/>
    </row>
    <row r="396" spans="1:13" ht="14.4" x14ac:dyDescent="0.3">
      <c r="A396" s="52" t="s">
        <v>294</v>
      </c>
      <c r="B396" s="53"/>
      <c r="C396" s="53"/>
      <c r="D396" s="54"/>
      <c r="E396" s="93" t="s">
        <v>16</v>
      </c>
      <c r="F396" s="93" t="s">
        <v>16</v>
      </c>
      <c r="G396" s="117">
        <v>365.41</v>
      </c>
      <c r="H396" s="95">
        <v>3237</v>
      </c>
      <c r="I396" s="49" t="s">
        <v>149</v>
      </c>
      <c r="J396" s="50"/>
      <c r="K396" s="50"/>
      <c r="L396" s="50"/>
      <c r="M396" s="51"/>
    </row>
    <row r="397" spans="1:13" ht="14.4" x14ac:dyDescent="0.3">
      <c r="A397" s="52" t="s">
        <v>295</v>
      </c>
      <c r="B397" s="53"/>
      <c r="C397" s="53"/>
      <c r="D397" s="54"/>
      <c r="E397" s="93" t="s">
        <v>16</v>
      </c>
      <c r="F397" s="93" t="s">
        <v>16</v>
      </c>
      <c r="G397" s="117">
        <f>721.77+541.34</f>
        <v>1263.1100000000001</v>
      </c>
      <c r="H397" s="95">
        <v>3237</v>
      </c>
      <c r="I397" s="49" t="s">
        <v>149</v>
      </c>
      <c r="J397" s="50"/>
      <c r="K397" s="50"/>
      <c r="L397" s="50"/>
      <c r="M397" s="51"/>
    </row>
    <row r="398" spans="1:13" ht="14.4" x14ac:dyDescent="0.3">
      <c r="A398" s="52" t="s">
        <v>296</v>
      </c>
      <c r="B398" s="53"/>
      <c r="C398" s="53"/>
      <c r="D398" s="54"/>
      <c r="E398" s="93" t="s">
        <v>16</v>
      </c>
      <c r="F398" s="93" t="s">
        <v>16</v>
      </c>
      <c r="G398" s="174">
        <f>668.84</f>
        <v>668.84</v>
      </c>
      <c r="H398" s="95">
        <v>3237</v>
      </c>
      <c r="I398" s="49" t="s">
        <v>149</v>
      </c>
      <c r="J398" s="50"/>
      <c r="K398" s="50"/>
      <c r="L398" s="50"/>
      <c r="M398" s="51"/>
    </row>
    <row r="399" spans="1:13" ht="14.4" x14ac:dyDescent="0.3">
      <c r="A399" s="52" t="s">
        <v>297</v>
      </c>
      <c r="B399" s="53"/>
      <c r="C399" s="53"/>
      <c r="D399" s="54"/>
      <c r="E399" s="93" t="s">
        <v>16</v>
      </c>
      <c r="F399" s="93" t="s">
        <v>16</v>
      </c>
      <c r="G399" s="174">
        <f>270.66+45.11</f>
        <v>315.77000000000004</v>
      </c>
      <c r="H399" s="95">
        <v>3237</v>
      </c>
      <c r="I399" s="49" t="s">
        <v>149</v>
      </c>
      <c r="J399" s="50"/>
      <c r="K399" s="50"/>
      <c r="L399" s="50"/>
      <c r="M399" s="51"/>
    </row>
    <row r="400" spans="1:13" ht="14.4" x14ac:dyDescent="0.3">
      <c r="A400" s="52" t="s">
        <v>298</v>
      </c>
      <c r="B400" s="53"/>
      <c r="C400" s="53"/>
      <c r="D400" s="54"/>
      <c r="E400" s="93" t="s">
        <v>16</v>
      </c>
      <c r="F400" s="93" t="s">
        <v>16</v>
      </c>
      <c r="G400" s="174">
        <v>369.84</v>
      </c>
      <c r="H400" s="95">
        <v>3237</v>
      </c>
      <c r="I400" s="49" t="s">
        <v>149</v>
      </c>
      <c r="J400" s="50"/>
      <c r="K400" s="50"/>
      <c r="L400" s="50"/>
      <c r="M400" s="51"/>
    </row>
    <row r="401" spans="1:13" ht="14.4" x14ac:dyDescent="0.3">
      <c r="A401" s="52" t="s">
        <v>299</v>
      </c>
      <c r="B401" s="53"/>
      <c r="C401" s="53"/>
      <c r="D401" s="54"/>
      <c r="E401" s="93" t="s">
        <v>16</v>
      </c>
      <c r="F401" s="93" t="s">
        <v>16</v>
      </c>
      <c r="G401" s="174">
        <v>1936.78</v>
      </c>
      <c r="H401" s="95">
        <v>3237</v>
      </c>
      <c r="I401" s="49" t="s">
        <v>149</v>
      </c>
      <c r="J401" s="50"/>
      <c r="K401" s="50"/>
      <c r="L401" s="50"/>
      <c r="M401" s="51"/>
    </row>
    <row r="402" spans="1:13" ht="14.4" x14ac:dyDescent="0.3">
      <c r="A402" s="52" t="s">
        <v>300</v>
      </c>
      <c r="B402" s="53"/>
      <c r="C402" s="53"/>
      <c r="D402" s="54"/>
      <c r="E402" s="93" t="s">
        <v>16</v>
      </c>
      <c r="F402" s="93" t="s">
        <v>16</v>
      </c>
      <c r="G402" s="117">
        <v>711.92</v>
      </c>
      <c r="H402" s="95">
        <v>3237</v>
      </c>
      <c r="I402" s="49" t="s">
        <v>149</v>
      </c>
      <c r="J402" s="50"/>
      <c r="K402" s="50"/>
      <c r="L402" s="50"/>
      <c r="M402" s="51"/>
    </row>
    <row r="403" spans="1:13" ht="14.4" x14ac:dyDescent="0.3">
      <c r="A403" s="52" t="s">
        <v>301</v>
      </c>
      <c r="B403" s="53"/>
      <c r="C403" s="53"/>
      <c r="D403" s="54"/>
      <c r="E403" s="93" t="s">
        <v>16</v>
      </c>
      <c r="F403" s="93" t="s">
        <v>16</v>
      </c>
      <c r="G403" s="174">
        <v>219.57</v>
      </c>
      <c r="H403" s="95">
        <v>3237</v>
      </c>
      <c r="I403" s="49" t="s">
        <v>149</v>
      </c>
      <c r="J403" s="50"/>
      <c r="K403" s="50"/>
      <c r="L403" s="50"/>
      <c r="M403" s="51"/>
    </row>
    <row r="404" spans="1:13" ht="14.4" x14ac:dyDescent="0.3">
      <c r="A404" s="52" t="s">
        <v>302</v>
      </c>
      <c r="B404" s="53"/>
      <c r="C404" s="53"/>
      <c r="D404" s="54"/>
      <c r="E404" s="93" t="s">
        <v>16</v>
      </c>
      <c r="F404" s="93" t="s">
        <v>16</v>
      </c>
      <c r="G404" s="174">
        <v>1087.99</v>
      </c>
      <c r="H404" s="95">
        <v>3237</v>
      </c>
      <c r="I404" s="49" t="s">
        <v>149</v>
      </c>
      <c r="J404" s="50"/>
      <c r="K404" s="50"/>
      <c r="L404" s="50"/>
      <c r="M404" s="51"/>
    </row>
    <row r="405" spans="1:13" ht="14.4" x14ac:dyDescent="0.3">
      <c r="A405" s="176" t="s">
        <v>303</v>
      </c>
      <c r="B405" s="176"/>
      <c r="C405" s="176"/>
      <c r="D405" s="176"/>
      <c r="E405" s="177"/>
      <c r="F405" s="177"/>
      <c r="G405" s="178">
        <f>SUM(G360:G404)</f>
        <v>21103.119999999999</v>
      </c>
      <c r="H405" s="177"/>
      <c r="I405" s="179"/>
      <c r="J405" s="179"/>
      <c r="K405" s="179"/>
      <c r="L405" s="179"/>
      <c r="M405" s="179"/>
    </row>
    <row r="406" spans="1:13" ht="14.4" x14ac:dyDescent="0.3">
      <c r="A406" s="39"/>
      <c r="B406" s="39"/>
      <c r="C406" s="39"/>
      <c r="D406" s="39"/>
      <c r="E406" s="93"/>
      <c r="F406" s="93"/>
      <c r="G406" s="100"/>
      <c r="H406" s="95"/>
      <c r="I406" s="40"/>
      <c r="J406" s="41"/>
      <c r="K406" s="41"/>
      <c r="L406" s="41"/>
      <c r="M406" s="42"/>
    </row>
    <row r="407" spans="1:13" ht="14.4" x14ac:dyDescent="0.3">
      <c r="A407" s="181" t="s">
        <v>1</v>
      </c>
      <c r="B407" s="182"/>
      <c r="C407" s="182"/>
      <c r="D407" s="183"/>
      <c r="E407" s="148"/>
      <c r="F407" s="148"/>
      <c r="G407" s="149">
        <v>510747.27999999997</v>
      </c>
      <c r="H407" s="143">
        <v>3111</v>
      </c>
      <c r="I407" s="150" t="s">
        <v>125</v>
      </c>
      <c r="J407" s="151"/>
      <c r="K407" s="151"/>
      <c r="L407" s="151"/>
      <c r="M407" s="152"/>
    </row>
    <row r="408" spans="1:13" ht="14.4" x14ac:dyDescent="0.3">
      <c r="A408" s="184"/>
      <c r="B408" s="184"/>
      <c r="C408" s="184"/>
      <c r="D408" s="184"/>
      <c r="E408" s="148"/>
      <c r="F408" s="148"/>
      <c r="G408" s="149">
        <v>83768.73</v>
      </c>
      <c r="H408" s="143">
        <v>3132</v>
      </c>
      <c r="I408" s="150" t="s">
        <v>126</v>
      </c>
      <c r="J408" s="151"/>
      <c r="K408" s="151"/>
      <c r="L408" s="151"/>
      <c r="M408" s="152"/>
    </row>
    <row r="409" spans="1:13" ht="14.4" x14ac:dyDescent="0.3">
      <c r="A409" s="184"/>
      <c r="B409" s="184"/>
      <c r="C409" s="184"/>
      <c r="D409" s="184"/>
      <c r="E409" s="148"/>
      <c r="F409" s="148"/>
      <c r="G409" s="149">
        <v>16503.89</v>
      </c>
      <c r="H409" s="143">
        <v>3212</v>
      </c>
      <c r="I409" s="150" t="s">
        <v>127</v>
      </c>
      <c r="J409" s="151"/>
      <c r="K409" s="151"/>
      <c r="L409" s="151"/>
      <c r="M409" s="152"/>
    </row>
    <row r="410" spans="1:13" ht="14.4" x14ac:dyDescent="0.3">
      <c r="A410" s="184"/>
      <c r="B410" s="184"/>
      <c r="C410" s="184"/>
      <c r="D410" s="184"/>
      <c r="E410" s="148"/>
      <c r="F410" s="148"/>
      <c r="G410" s="149">
        <f>56+175+6.5+18.4</f>
        <v>255.9</v>
      </c>
      <c r="H410" s="143">
        <v>3214</v>
      </c>
      <c r="I410" s="185" t="s">
        <v>256</v>
      </c>
      <c r="J410" s="186"/>
      <c r="K410" s="186"/>
      <c r="L410" s="186"/>
      <c r="M410" s="187"/>
    </row>
    <row r="411" spans="1:13" ht="14.4" x14ac:dyDescent="0.3">
      <c r="A411" s="184"/>
      <c r="B411" s="184"/>
      <c r="C411" s="184"/>
      <c r="D411" s="184"/>
      <c r="E411" s="148"/>
      <c r="F411" s="148"/>
      <c r="G411" s="149">
        <v>1976.69</v>
      </c>
      <c r="H411" s="143">
        <v>3121</v>
      </c>
      <c r="I411" s="150" t="s">
        <v>128</v>
      </c>
      <c r="J411" s="151"/>
      <c r="K411" s="151"/>
      <c r="L411" s="151"/>
      <c r="M411" s="152"/>
    </row>
    <row r="412" spans="1:13" ht="14.4" x14ac:dyDescent="0.3">
      <c r="A412" s="184"/>
      <c r="B412" s="184"/>
      <c r="C412" s="184"/>
      <c r="D412" s="184"/>
      <c r="E412" s="148"/>
      <c r="F412" s="148"/>
      <c r="G412" s="149">
        <v>504</v>
      </c>
      <c r="H412" s="143">
        <v>3295</v>
      </c>
      <c r="I412" s="150" t="s">
        <v>129</v>
      </c>
      <c r="J412" s="151"/>
      <c r="K412" s="151"/>
      <c r="L412" s="151"/>
      <c r="M412" s="152"/>
    </row>
    <row r="413" spans="1:13" ht="14.4" x14ac:dyDescent="0.3">
      <c r="A413" s="184"/>
      <c r="B413" s="184"/>
      <c r="C413" s="184"/>
      <c r="D413" s="184"/>
      <c r="E413" s="148"/>
      <c r="F413" s="148"/>
      <c r="G413" s="149">
        <v>2941.3</v>
      </c>
      <c r="H413" s="143">
        <v>3211</v>
      </c>
      <c r="I413" s="150" t="s">
        <v>130</v>
      </c>
      <c r="J413" s="151"/>
      <c r="K413" s="151"/>
      <c r="L413" s="151"/>
      <c r="M413" s="152"/>
    </row>
    <row r="414" spans="1:13" ht="14.4" x14ac:dyDescent="0.3">
      <c r="A414" s="159" t="s">
        <v>10</v>
      </c>
      <c r="B414" s="160"/>
      <c r="C414" s="160"/>
      <c r="D414" s="161"/>
      <c r="E414" s="180"/>
      <c r="F414" s="180"/>
      <c r="G414" s="163">
        <f>SUM(G407:G413)</f>
        <v>616697.79</v>
      </c>
      <c r="H414" s="164"/>
      <c r="I414" s="165"/>
      <c r="J414" s="166"/>
      <c r="K414" s="166"/>
      <c r="L414" s="166"/>
      <c r="M414" s="167"/>
    </row>
    <row r="415" spans="1:13" ht="14.4" x14ac:dyDescent="0.3">
      <c r="A415" s="39"/>
      <c r="B415" s="39"/>
      <c r="C415" s="39"/>
      <c r="D415" s="39"/>
      <c r="E415" s="93"/>
      <c r="F415" s="93"/>
      <c r="G415" s="100"/>
      <c r="H415" s="95"/>
      <c r="I415" s="40"/>
      <c r="J415" s="41"/>
      <c r="K415" s="41"/>
      <c r="L415" s="41"/>
      <c r="M415" s="42"/>
    </row>
    <row r="478" spans="5:6" ht="14.4" x14ac:dyDescent="0.3">
      <c r="E478"/>
      <c r="F478"/>
    </row>
    <row r="479" spans="5:6" ht="14.4" x14ac:dyDescent="0.3">
      <c r="E479"/>
      <c r="F479"/>
    </row>
    <row r="480" spans="5:6" ht="14.4" x14ac:dyDescent="0.3">
      <c r="E480"/>
      <c r="F480"/>
    </row>
    <row r="481" spans="5:6" ht="14.4" customHeight="1" x14ac:dyDescent="0.3">
      <c r="E481"/>
      <c r="F481"/>
    </row>
    <row r="482" spans="5:6" ht="14.4" x14ac:dyDescent="0.3">
      <c r="E482"/>
      <c r="F482"/>
    </row>
    <row r="483" spans="5:6" ht="14.4" x14ac:dyDescent="0.3">
      <c r="E483"/>
      <c r="F483"/>
    </row>
    <row r="484" spans="5:6" ht="14.4" x14ac:dyDescent="0.3">
      <c r="E484"/>
      <c r="F484"/>
    </row>
    <row r="485" spans="5:6" ht="14.4" x14ac:dyDescent="0.3">
      <c r="E485"/>
      <c r="F485"/>
    </row>
    <row r="486" spans="5:6" ht="14.4" x14ac:dyDescent="0.3">
      <c r="E486"/>
      <c r="F486"/>
    </row>
  </sheetData>
  <sheetProtection algorithmName="SHA-512" hashValue="yzz/+yb5HAJ1dzG68r9HM92YLbpnltXrqI5H+yNL9JjOgN4UORXACLrhL1AiXo8Xz3ZJUDU0lnpPkBURcpRHVA==" saltValue="dtKKfwteeRDkcy+MGdxoEQ==" spinCount="100000" sheet="1" objects="1" scenarios="1"/>
  <mergeCells count="814">
    <mergeCell ref="A406:D406"/>
    <mergeCell ref="I406:M406"/>
    <mergeCell ref="A413:D413"/>
    <mergeCell ref="I413:M413"/>
    <mergeCell ref="A414:D414"/>
    <mergeCell ref="I414:M414"/>
    <mergeCell ref="A415:D415"/>
    <mergeCell ref="I415:M415"/>
    <mergeCell ref="A410:D410"/>
    <mergeCell ref="I410:M410"/>
    <mergeCell ref="A411:D411"/>
    <mergeCell ref="I411:M411"/>
    <mergeCell ref="A412:D412"/>
    <mergeCell ref="I412:M412"/>
    <mergeCell ref="A407:D407"/>
    <mergeCell ref="I407:M407"/>
    <mergeCell ref="A408:D408"/>
    <mergeCell ref="I408:M408"/>
    <mergeCell ref="A409:D409"/>
    <mergeCell ref="I409:M409"/>
    <mergeCell ref="A403:D403"/>
    <mergeCell ref="I403:M403"/>
    <mergeCell ref="A404:D404"/>
    <mergeCell ref="I404:M404"/>
    <mergeCell ref="A405:D405"/>
    <mergeCell ref="I405:M405"/>
    <mergeCell ref="A400:D400"/>
    <mergeCell ref="I400:M400"/>
    <mergeCell ref="A401:D401"/>
    <mergeCell ref="I401:M401"/>
    <mergeCell ref="A402:D402"/>
    <mergeCell ref="I402:M402"/>
    <mergeCell ref="A397:D397"/>
    <mergeCell ref="I397:M397"/>
    <mergeCell ref="A398:D398"/>
    <mergeCell ref="I398:M398"/>
    <mergeCell ref="A399:D399"/>
    <mergeCell ref="I399:M399"/>
    <mergeCell ref="A394:D394"/>
    <mergeCell ref="I394:M394"/>
    <mergeCell ref="A395:D395"/>
    <mergeCell ref="I395:M395"/>
    <mergeCell ref="A396:D396"/>
    <mergeCell ref="I396:M396"/>
    <mergeCell ref="A391:D391"/>
    <mergeCell ref="I391:M391"/>
    <mergeCell ref="A392:D392"/>
    <mergeCell ref="I392:M392"/>
    <mergeCell ref="A393:D393"/>
    <mergeCell ref="I393:M393"/>
    <mergeCell ref="A388:D388"/>
    <mergeCell ref="I388:M388"/>
    <mergeCell ref="A389:D389"/>
    <mergeCell ref="I389:M389"/>
    <mergeCell ref="A390:D390"/>
    <mergeCell ref="I390:M390"/>
    <mergeCell ref="A385:D385"/>
    <mergeCell ref="I385:M385"/>
    <mergeCell ref="A386:D386"/>
    <mergeCell ref="I386:M386"/>
    <mergeCell ref="A387:D387"/>
    <mergeCell ref="I387:M387"/>
    <mergeCell ref="A382:D382"/>
    <mergeCell ref="I382:M382"/>
    <mergeCell ref="A383:D383"/>
    <mergeCell ref="I383:M383"/>
    <mergeCell ref="A384:D384"/>
    <mergeCell ref="I384:M384"/>
    <mergeCell ref="A379:D379"/>
    <mergeCell ref="I379:M379"/>
    <mergeCell ref="A380:D380"/>
    <mergeCell ref="I380:M380"/>
    <mergeCell ref="A381:D381"/>
    <mergeCell ref="I381:M381"/>
    <mergeCell ref="A370:D370"/>
    <mergeCell ref="A377:D377"/>
    <mergeCell ref="I377:M377"/>
    <mergeCell ref="A378:D378"/>
    <mergeCell ref="I378:M378"/>
    <mergeCell ref="A367:D367"/>
    <mergeCell ref="I367:M367"/>
    <mergeCell ref="A368:D368"/>
    <mergeCell ref="I368:M368"/>
    <mergeCell ref="I369:M369"/>
    <mergeCell ref="A364:D364"/>
    <mergeCell ref="I364:M364"/>
    <mergeCell ref="A365:D365"/>
    <mergeCell ref="I365:M365"/>
    <mergeCell ref="A366:D366"/>
    <mergeCell ref="I366:M366"/>
    <mergeCell ref="A361:D361"/>
    <mergeCell ref="I361:M361"/>
    <mergeCell ref="A362:D362"/>
    <mergeCell ref="I362:M362"/>
    <mergeCell ref="A363:D363"/>
    <mergeCell ref="I363:M363"/>
    <mergeCell ref="A279:D279"/>
    <mergeCell ref="I279:M279"/>
    <mergeCell ref="A280:D280"/>
    <mergeCell ref="I280:M280"/>
    <mergeCell ref="I269:M269"/>
    <mergeCell ref="I270:M270"/>
    <mergeCell ref="A310:D310"/>
    <mergeCell ref="I310:M310"/>
    <mergeCell ref="A321:D321"/>
    <mergeCell ref="I321:M321"/>
    <mergeCell ref="A317:D317"/>
    <mergeCell ref="I317:M317"/>
    <mergeCell ref="A318:D318"/>
    <mergeCell ref="I318:M318"/>
    <mergeCell ref="A319:D319"/>
    <mergeCell ref="I319:M319"/>
    <mergeCell ref="A320:D320"/>
    <mergeCell ref="I320:M320"/>
    <mergeCell ref="A311:D311"/>
    <mergeCell ref="I311:M311"/>
    <mergeCell ref="A312:D312"/>
    <mergeCell ref="I312:M312"/>
    <mergeCell ref="A315:D315"/>
    <mergeCell ref="I315:M315"/>
    <mergeCell ref="A316:D316"/>
    <mergeCell ref="I316:M316"/>
    <mergeCell ref="I303:M303"/>
    <mergeCell ref="A304:D304"/>
    <mergeCell ref="I304:M304"/>
    <mergeCell ref="A305:D305"/>
    <mergeCell ref="I305:M305"/>
    <mergeCell ref="I306:M306"/>
    <mergeCell ref="A308:D308"/>
    <mergeCell ref="I308:M308"/>
    <mergeCell ref="A309:D309"/>
    <mergeCell ref="I309:M309"/>
    <mergeCell ref="A307:D307"/>
    <mergeCell ref="I307:M307"/>
    <mergeCell ref="A293:D293"/>
    <mergeCell ref="I293:M293"/>
    <mergeCell ref="A294:D294"/>
    <mergeCell ref="I294:M294"/>
    <mergeCell ref="A295:D295"/>
    <mergeCell ref="I295:M295"/>
    <mergeCell ref="A296:D296"/>
    <mergeCell ref="I296:M296"/>
    <mergeCell ref="A297:D297"/>
    <mergeCell ref="I297:M297"/>
    <mergeCell ref="A306:D306"/>
    <mergeCell ref="A298:D298"/>
    <mergeCell ref="I298:M298"/>
    <mergeCell ref="A299:D299"/>
    <mergeCell ref="I299:M299"/>
    <mergeCell ref="A300:D300"/>
    <mergeCell ref="I300:M300"/>
    <mergeCell ref="A301:D301"/>
    <mergeCell ref="I301:M301"/>
    <mergeCell ref="A302:D302"/>
    <mergeCell ref="I302:M302"/>
    <mergeCell ref="A303:D303"/>
    <mergeCell ref="A288:D288"/>
    <mergeCell ref="I288:M288"/>
    <mergeCell ref="A289:D289"/>
    <mergeCell ref="I289:M289"/>
    <mergeCell ref="A290:D290"/>
    <mergeCell ref="I290:M290"/>
    <mergeCell ref="A291:D291"/>
    <mergeCell ref="I291:M291"/>
    <mergeCell ref="A292:D292"/>
    <mergeCell ref="I292:M292"/>
    <mergeCell ref="A273:D273"/>
    <mergeCell ref="I273:M273"/>
    <mergeCell ref="A284:D284"/>
    <mergeCell ref="I284:M284"/>
    <mergeCell ref="A285:D285"/>
    <mergeCell ref="I285:M285"/>
    <mergeCell ref="A286:D286"/>
    <mergeCell ref="I286:M286"/>
    <mergeCell ref="A287:D287"/>
    <mergeCell ref="I287:M287"/>
    <mergeCell ref="A282:D282"/>
    <mergeCell ref="I282:M282"/>
    <mergeCell ref="A283:D283"/>
    <mergeCell ref="I283:M283"/>
    <mergeCell ref="A262:D262"/>
    <mergeCell ref="I262:M262"/>
    <mergeCell ref="A276:D276"/>
    <mergeCell ref="I276:M276"/>
    <mergeCell ref="A277:D277"/>
    <mergeCell ref="I277:M277"/>
    <mergeCell ref="A278:D278"/>
    <mergeCell ref="I278:M278"/>
    <mergeCell ref="A281:D281"/>
    <mergeCell ref="I281:M281"/>
    <mergeCell ref="A265:D265"/>
    <mergeCell ref="I265:M265"/>
    <mergeCell ref="A266:D266"/>
    <mergeCell ref="I266:M266"/>
    <mergeCell ref="A267:D267"/>
    <mergeCell ref="I267:M267"/>
    <mergeCell ref="A275:D275"/>
    <mergeCell ref="I275:M275"/>
    <mergeCell ref="A268:D268"/>
    <mergeCell ref="I268:M268"/>
    <mergeCell ref="A271:D271"/>
    <mergeCell ref="I271:M271"/>
    <mergeCell ref="A272:D272"/>
    <mergeCell ref="I272:M272"/>
    <mergeCell ref="A134:D134"/>
    <mergeCell ref="I134:M134"/>
    <mergeCell ref="A135:D135"/>
    <mergeCell ref="I135:M135"/>
    <mergeCell ref="A136:D136"/>
    <mergeCell ref="I136:M136"/>
    <mergeCell ref="A258:D258"/>
    <mergeCell ref="I258:M258"/>
    <mergeCell ref="A259:D259"/>
    <mergeCell ref="I259:M259"/>
    <mergeCell ref="I171:M171"/>
    <mergeCell ref="A172:D172"/>
    <mergeCell ref="I172:M172"/>
    <mergeCell ref="A173:D173"/>
    <mergeCell ref="I173:M173"/>
    <mergeCell ref="A174:D174"/>
    <mergeCell ref="I174:M174"/>
    <mergeCell ref="A175:D175"/>
    <mergeCell ref="I175:M175"/>
    <mergeCell ref="A176:D176"/>
    <mergeCell ref="I176:M176"/>
    <mergeCell ref="A177:D177"/>
    <mergeCell ref="I177:M177"/>
    <mergeCell ref="A178:D178"/>
    <mergeCell ref="A129:D129"/>
    <mergeCell ref="I129:M129"/>
    <mergeCell ref="A130:D130"/>
    <mergeCell ref="I130:M130"/>
    <mergeCell ref="A131:D131"/>
    <mergeCell ref="I131:M131"/>
    <mergeCell ref="A132:D132"/>
    <mergeCell ref="I132:M132"/>
    <mergeCell ref="A133:D133"/>
    <mergeCell ref="I133:M133"/>
    <mergeCell ref="A123:D123"/>
    <mergeCell ref="I123:M123"/>
    <mergeCell ref="A124:D124"/>
    <mergeCell ref="I124:M124"/>
    <mergeCell ref="A126:D126"/>
    <mergeCell ref="I126:M126"/>
    <mergeCell ref="A127:D127"/>
    <mergeCell ref="I127:M127"/>
    <mergeCell ref="A128:D128"/>
    <mergeCell ref="I128:M128"/>
    <mergeCell ref="A125:D125"/>
    <mergeCell ref="I125:M125"/>
    <mergeCell ref="A121:D121"/>
    <mergeCell ref="I121:M121"/>
    <mergeCell ref="A122:D122"/>
    <mergeCell ref="I122:M122"/>
    <mergeCell ref="A118:D118"/>
    <mergeCell ref="I118:M118"/>
    <mergeCell ref="A119:D119"/>
    <mergeCell ref="I119:M119"/>
    <mergeCell ref="I110:M110"/>
    <mergeCell ref="A100:D100"/>
    <mergeCell ref="I100:M100"/>
    <mergeCell ref="A101:D101"/>
    <mergeCell ref="I101:M101"/>
    <mergeCell ref="A102:D102"/>
    <mergeCell ref="A107:D107"/>
    <mergeCell ref="I107:M107"/>
    <mergeCell ref="A120:D120"/>
    <mergeCell ref="I120:M120"/>
    <mergeCell ref="A111:D111"/>
    <mergeCell ref="I111:M111"/>
    <mergeCell ref="A112:D112"/>
    <mergeCell ref="I112:M112"/>
    <mergeCell ref="A113:D113"/>
    <mergeCell ref="I113:M113"/>
    <mergeCell ref="A114:D114"/>
    <mergeCell ref="I114:M114"/>
    <mergeCell ref="I167:M167"/>
    <mergeCell ref="A168:D168"/>
    <mergeCell ref="I168:M168"/>
    <mergeCell ref="A169:D169"/>
    <mergeCell ref="I169:M169"/>
    <mergeCell ref="A170:D170"/>
    <mergeCell ref="I170:M170"/>
    <mergeCell ref="A171:D171"/>
    <mergeCell ref="I22:M22"/>
    <mergeCell ref="A115:D115"/>
    <mergeCell ref="I115:M115"/>
    <mergeCell ref="A116:D116"/>
    <mergeCell ref="I116:M116"/>
    <mergeCell ref="A117:D117"/>
    <mergeCell ref="I117:M117"/>
    <mergeCell ref="A105:D105"/>
    <mergeCell ref="I105:M105"/>
    <mergeCell ref="A106:D106"/>
    <mergeCell ref="I106:M106"/>
    <mergeCell ref="A108:D108"/>
    <mergeCell ref="I108:M108"/>
    <mergeCell ref="A109:D109"/>
    <mergeCell ref="I109:M109"/>
    <mergeCell ref="A110:D110"/>
    <mergeCell ref="A89:D89"/>
    <mergeCell ref="I89:M89"/>
    <mergeCell ref="A90:D90"/>
    <mergeCell ref="I90:M90"/>
    <mergeCell ref="A91:D91"/>
    <mergeCell ref="I91:M91"/>
    <mergeCell ref="A92:D92"/>
    <mergeCell ref="I92:M92"/>
    <mergeCell ref="A219:D219"/>
    <mergeCell ref="I219:M219"/>
    <mergeCell ref="A93:D93"/>
    <mergeCell ref="I93:M93"/>
    <mergeCell ref="A94:D94"/>
    <mergeCell ref="I94:M94"/>
    <mergeCell ref="A95:D95"/>
    <mergeCell ref="I95:M95"/>
    <mergeCell ref="A96:D96"/>
    <mergeCell ref="I96:M96"/>
    <mergeCell ref="I102:M102"/>
    <mergeCell ref="A103:D103"/>
    <mergeCell ref="I103:M103"/>
    <mergeCell ref="A104:D104"/>
    <mergeCell ref="I104:M104"/>
    <mergeCell ref="A97:D97"/>
    <mergeCell ref="I97:M97"/>
    <mergeCell ref="A98:D98"/>
    <mergeCell ref="I98:M98"/>
    <mergeCell ref="A99:D99"/>
    <mergeCell ref="I99:M99"/>
    <mergeCell ref="A166:D166"/>
    <mergeCell ref="I166:M166"/>
    <mergeCell ref="A167:D167"/>
    <mergeCell ref="A214:D214"/>
    <mergeCell ref="I214:M214"/>
    <mergeCell ref="A215:D215"/>
    <mergeCell ref="I215:M215"/>
    <mergeCell ref="A216:D216"/>
    <mergeCell ref="I216:M216"/>
    <mergeCell ref="A217:D217"/>
    <mergeCell ref="I217:M217"/>
    <mergeCell ref="A218:D218"/>
    <mergeCell ref="I218:M218"/>
    <mergeCell ref="A87:D87"/>
    <mergeCell ref="I87:M87"/>
    <mergeCell ref="A88:D88"/>
    <mergeCell ref="I88:M88"/>
    <mergeCell ref="A86:D86"/>
    <mergeCell ref="I86:M86"/>
    <mergeCell ref="A85:D85"/>
    <mergeCell ref="I85:M85"/>
    <mergeCell ref="A162:D162"/>
    <mergeCell ref="I162:M162"/>
    <mergeCell ref="A161:D161"/>
    <mergeCell ref="I161:M161"/>
    <mergeCell ref="A154:D154"/>
    <mergeCell ref="I154:M154"/>
    <mergeCell ref="A156:D156"/>
    <mergeCell ref="I156:M156"/>
    <mergeCell ref="A157:D157"/>
    <mergeCell ref="I157:M157"/>
    <mergeCell ref="A158:D158"/>
    <mergeCell ref="I158:M158"/>
    <mergeCell ref="A159:D159"/>
    <mergeCell ref="I159:M159"/>
    <mergeCell ref="A160:D160"/>
    <mergeCell ref="I160:M160"/>
    <mergeCell ref="A163:D163"/>
    <mergeCell ref="I163:M163"/>
    <mergeCell ref="A164:D164"/>
    <mergeCell ref="I164:M164"/>
    <mergeCell ref="A165:D165"/>
    <mergeCell ref="I165:M165"/>
    <mergeCell ref="A327:D327"/>
    <mergeCell ref="I327:M327"/>
    <mergeCell ref="A330:D330"/>
    <mergeCell ref="I330:M330"/>
    <mergeCell ref="A213:D213"/>
    <mergeCell ref="I213:M213"/>
    <mergeCell ref="A322:D322"/>
    <mergeCell ref="I322:M322"/>
    <mergeCell ref="A323:D323"/>
    <mergeCell ref="I323:M323"/>
    <mergeCell ref="A324:D324"/>
    <mergeCell ref="I324:M324"/>
    <mergeCell ref="A325:D325"/>
    <mergeCell ref="I325:M325"/>
    <mergeCell ref="A250:D250"/>
    <mergeCell ref="I250:M250"/>
    <mergeCell ref="A251:D251"/>
    <mergeCell ref="I251:M251"/>
    <mergeCell ref="A78:D78"/>
    <mergeCell ref="I78:M78"/>
    <mergeCell ref="A79:D79"/>
    <mergeCell ref="I79:M79"/>
    <mergeCell ref="A20:D20"/>
    <mergeCell ref="A26:D26"/>
    <mergeCell ref="I26:M26"/>
    <mergeCell ref="I20:M20"/>
    <mergeCell ref="A11:D11"/>
    <mergeCell ref="A1:B1"/>
    <mergeCell ref="A6:D6"/>
    <mergeCell ref="A10:D10"/>
    <mergeCell ref="L9:M9"/>
    <mergeCell ref="A18:D18"/>
    <mergeCell ref="I18:M18"/>
    <mergeCell ref="A17:D17"/>
    <mergeCell ref="I17:M17"/>
    <mergeCell ref="I1:M1"/>
    <mergeCell ref="A13:D13"/>
    <mergeCell ref="I13:M13"/>
    <mergeCell ref="A14:D14"/>
    <mergeCell ref="I14:M14"/>
    <mergeCell ref="I11:M11"/>
    <mergeCell ref="I12:M12"/>
    <mergeCell ref="I16:M16"/>
    <mergeCell ref="I10:M10"/>
    <mergeCell ref="I370:M370"/>
    <mergeCell ref="I371:M371"/>
    <mergeCell ref="I372:M372"/>
    <mergeCell ref="A24:D24"/>
    <mergeCell ref="A25:D25"/>
    <mergeCell ref="I24:M24"/>
    <mergeCell ref="I25:M25"/>
    <mergeCell ref="A22:D22"/>
    <mergeCell ref="A12:D12"/>
    <mergeCell ref="A16:D16"/>
    <mergeCell ref="A15:D15"/>
    <mergeCell ref="I15:M15"/>
    <mergeCell ref="A21:D21"/>
    <mergeCell ref="I21:M21"/>
    <mergeCell ref="I374:M374"/>
    <mergeCell ref="A369:D369"/>
    <mergeCell ref="A23:D23"/>
    <mergeCell ref="I23:M23"/>
    <mergeCell ref="A19:D19"/>
    <mergeCell ref="I19:M19"/>
    <mergeCell ref="A28:D28"/>
    <mergeCell ref="I28:M28"/>
    <mergeCell ref="A27:D27"/>
    <mergeCell ref="I27:M27"/>
    <mergeCell ref="A30:D30"/>
    <mergeCell ref="I30:M30"/>
    <mergeCell ref="A29:D29"/>
    <mergeCell ref="I29:M29"/>
    <mergeCell ref="A155:D155"/>
    <mergeCell ref="I155:M155"/>
    <mergeCell ref="A147:D147"/>
    <mergeCell ref="I147:M147"/>
    <mergeCell ref="A33:D33"/>
    <mergeCell ref="I33:M33"/>
    <mergeCell ref="A32:D32"/>
    <mergeCell ref="I32:M32"/>
    <mergeCell ref="A31:D31"/>
    <mergeCell ref="I31:M31"/>
    <mergeCell ref="A34:D34"/>
    <mergeCell ref="I34:M34"/>
    <mergeCell ref="A148:D148"/>
    <mergeCell ref="I148:M148"/>
    <mergeCell ref="A149:D149"/>
    <mergeCell ref="I149:M149"/>
    <mergeCell ref="A150:D150"/>
    <mergeCell ref="I150:M150"/>
    <mergeCell ref="A151:D151"/>
    <mergeCell ref="I151:M151"/>
    <mergeCell ref="A152:D152"/>
    <mergeCell ref="I152:M152"/>
    <mergeCell ref="A153:D153"/>
    <mergeCell ref="I153:M153"/>
    <mergeCell ref="A142:D142"/>
    <mergeCell ref="I142:M142"/>
    <mergeCell ref="A143:D143"/>
    <mergeCell ref="I143:M143"/>
    <mergeCell ref="A144:D144"/>
    <mergeCell ref="I144:M144"/>
    <mergeCell ref="A145:D145"/>
    <mergeCell ref="I145:M145"/>
    <mergeCell ref="A146:D146"/>
    <mergeCell ref="I146:M146"/>
    <mergeCell ref="A40:D40"/>
    <mergeCell ref="I40:M40"/>
    <mergeCell ref="A41:D41"/>
    <mergeCell ref="I41:M41"/>
    <mergeCell ref="A43:D43"/>
    <mergeCell ref="I43:M43"/>
    <mergeCell ref="A35:D35"/>
    <mergeCell ref="I35:M35"/>
    <mergeCell ref="A36:D36"/>
    <mergeCell ref="I36:M36"/>
    <mergeCell ref="A39:D39"/>
    <mergeCell ref="I39:M39"/>
    <mergeCell ref="A37:D37"/>
    <mergeCell ref="I37:M37"/>
    <mergeCell ref="A38:D38"/>
    <mergeCell ref="I38:M38"/>
    <mergeCell ref="A46:D46"/>
    <mergeCell ref="I46:M46"/>
    <mergeCell ref="A47:D47"/>
    <mergeCell ref="I47:M47"/>
    <mergeCell ref="A45:D45"/>
    <mergeCell ref="I45:M45"/>
    <mergeCell ref="A42:D42"/>
    <mergeCell ref="I42:M42"/>
    <mergeCell ref="I44:M44"/>
    <mergeCell ref="A44:D44"/>
    <mergeCell ref="A138:D138"/>
    <mergeCell ref="I138:M138"/>
    <mergeCell ref="A139:D139"/>
    <mergeCell ref="I139:M139"/>
    <mergeCell ref="A140:D140"/>
    <mergeCell ref="I140:M140"/>
    <mergeCell ref="A141:D141"/>
    <mergeCell ref="I141:M141"/>
    <mergeCell ref="A48:D48"/>
    <mergeCell ref="I48:M48"/>
    <mergeCell ref="A76:D76"/>
    <mergeCell ref="I76:M76"/>
    <mergeCell ref="A77:D77"/>
    <mergeCell ref="I77:M77"/>
    <mergeCell ref="A80:D80"/>
    <mergeCell ref="I80:M80"/>
    <mergeCell ref="A81:D81"/>
    <mergeCell ref="I81:M81"/>
    <mergeCell ref="A82:D82"/>
    <mergeCell ref="I82:M82"/>
    <mergeCell ref="A83:D83"/>
    <mergeCell ref="I83:M83"/>
    <mergeCell ref="A84:D84"/>
    <mergeCell ref="I84:M84"/>
    <mergeCell ref="A57:D57"/>
    <mergeCell ref="I57:M57"/>
    <mergeCell ref="A56:D56"/>
    <mergeCell ref="I56:M56"/>
    <mergeCell ref="A55:D55"/>
    <mergeCell ref="I55:M55"/>
    <mergeCell ref="A52:D52"/>
    <mergeCell ref="I52:M52"/>
    <mergeCell ref="I49:M49"/>
    <mergeCell ref="I51:M51"/>
    <mergeCell ref="A54:D54"/>
    <mergeCell ref="I54:M54"/>
    <mergeCell ref="A49:D49"/>
    <mergeCell ref="A51:D51"/>
    <mergeCell ref="A60:D60"/>
    <mergeCell ref="I60:M60"/>
    <mergeCell ref="A61:D61"/>
    <mergeCell ref="I61:M61"/>
    <mergeCell ref="A59:D59"/>
    <mergeCell ref="I59:M59"/>
    <mergeCell ref="A58:D58"/>
    <mergeCell ref="I58:M58"/>
    <mergeCell ref="A64:D64"/>
    <mergeCell ref="I64:M64"/>
    <mergeCell ref="A65:D65"/>
    <mergeCell ref="I65:M65"/>
    <mergeCell ref="A66:D66"/>
    <mergeCell ref="I66:M66"/>
    <mergeCell ref="A62:D62"/>
    <mergeCell ref="I62:M62"/>
    <mergeCell ref="A63:D63"/>
    <mergeCell ref="I63:M63"/>
    <mergeCell ref="A74:D74"/>
    <mergeCell ref="I74:M74"/>
    <mergeCell ref="A75:D75"/>
    <mergeCell ref="I75:M75"/>
    <mergeCell ref="A50:D50"/>
    <mergeCell ref="I50:M50"/>
    <mergeCell ref="A53:D53"/>
    <mergeCell ref="I53:M53"/>
    <mergeCell ref="A73:D73"/>
    <mergeCell ref="I73:M73"/>
    <mergeCell ref="A72:D72"/>
    <mergeCell ref="I72:M72"/>
    <mergeCell ref="A71:D71"/>
    <mergeCell ref="I71:M71"/>
    <mergeCell ref="A70:D70"/>
    <mergeCell ref="I70:M70"/>
    <mergeCell ref="A67:D67"/>
    <mergeCell ref="I67:M67"/>
    <mergeCell ref="A68:D68"/>
    <mergeCell ref="I68:M68"/>
    <mergeCell ref="A69:D69"/>
    <mergeCell ref="I69:M69"/>
    <mergeCell ref="A331:D331"/>
    <mergeCell ref="I331:M331"/>
    <mergeCell ref="A328:D328"/>
    <mergeCell ref="I328:M328"/>
    <mergeCell ref="A329:D329"/>
    <mergeCell ref="I329:M329"/>
    <mergeCell ref="A326:D326"/>
    <mergeCell ref="I326:M326"/>
    <mergeCell ref="A332:D332"/>
    <mergeCell ref="I332:M332"/>
    <mergeCell ref="A333:D333"/>
    <mergeCell ref="I333:M333"/>
    <mergeCell ref="A334:D334"/>
    <mergeCell ref="I334:M334"/>
    <mergeCell ref="A335:D335"/>
    <mergeCell ref="I335:M335"/>
    <mergeCell ref="A336:D336"/>
    <mergeCell ref="I336:M336"/>
    <mergeCell ref="A337:D337"/>
    <mergeCell ref="I337:M337"/>
    <mergeCell ref="A338:D338"/>
    <mergeCell ref="I338:M338"/>
    <mergeCell ref="A339:D339"/>
    <mergeCell ref="I339:M339"/>
    <mergeCell ref="A340:D340"/>
    <mergeCell ref="I340:M340"/>
    <mergeCell ref="A341:D341"/>
    <mergeCell ref="I341:M341"/>
    <mergeCell ref="A342:D342"/>
    <mergeCell ref="I342:M342"/>
    <mergeCell ref="A343:D343"/>
    <mergeCell ref="I343:M343"/>
    <mergeCell ref="A344:D344"/>
    <mergeCell ref="I345:M345"/>
    <mergeCell ref="A345:D345"/>
    <mergeCell ref="I344:M344"/>
    <mergeCell ref="A346:D346"/>
    <mergeCell ref="I346:M346"/>
    <mergeCell ref="A347:D347"/>
    <mergeCell ref="I347:M347"/>
    <mergeCell ref="A348:D348"/>
    <mergeCell ref="I348:M348"/>
    <mergeCell ref="A349:D349"/>
    <mergeCell ref="I349:M349"/>
    <mergeCell ref="A350:D350"/>
    <mergeCell ref="I350:M350"/>
    <mergeCell ref="A351:D351"/>
    <mergeCell ref="I351:M351"/>
    <mergeCell ref="A352:D352"/>
    <mergeCell ref="I352:M352"/>
    <mergeCell ref="A353:D353"/>
    <mergeCell ref="I353:M353"/>
    <mergeCell ref="A354:D354"/>
    <mergeCell ref="I354:M354"/>
    <mergeCell ref="A355:D355"/>
    <mergeCell ref="I355:M355"/>
    <mergeCell ref="A359:D359"/>
    <mergeCell ref="I359:M359"/>
    <mergeCell ref="A371:D371"/>
    <mergeCell ref="A356:D356"/>
    <mergeCell ref="I356:M356"/>
    <mergeCell ref="A357:D357"/>
    <mergeCell ref="I357:M357"/>
    <mergeCell ref="A358:D358"/>
    <mergeCell ref="I358:M358"/>
    <mergeCell ref="A372:D372"/>
    <mergeCell ref="A360:D360"/>
    <mergeCell ref="I360:M360"/>
    <mergeCell ref="A373:D373"/>
    <mergeCell ref="I373:M373"/>
    <mergeCell ref="A374:D374"/>
    <mergeCell ref="A375:D375"/>
    <mergeCell ref="I375:M375"/>
    <mergeCell ref="A376:D376"/>
    <mergeCell ref="I376:M376"/>
    <mergeCell ref="A252:D252"/>
    <mergeCell ref="I252:M252"/>
    <mergeCell ref="A254:D254"/>
    <mergeCell ref="I254:M254"/>
    <mergeCell ref="A255:D255"/>
    <mergeCell ref="I255:M255"/>
    <mergeCell ref="A313:D313"/>
    <mergeCell ref="I313:M313"/>
    <mergeCell ref="A314:D314"/>
    <mergeCell ref="I314:M314"/>
    <mergeCell ref="A256:D256"/>
    <mergeCell ref="I256:M256"/>
    <mergeCell ref="A274:D274"/>
    <mergeCell ref="I274:M274"/>
    <mergeCell ref="A270:D270"/>
    <mergeCell ref="A269:D269"/>
    <mergeCell ref="A260:D260"/>
    <mergeCell ref="I260:M260"/>
    <mergeCell ref="A261:D261"/>
    <mergeCell ref="I261:M261"/>
    <mergeCell ref="A263:D263"/>
    <mergeCell ref="I263:M263"/>
    <mergeCell ref="A264:D264"/>
    <mergeCell ref="I264:M264"/>
    <mergeCell ref="I178:M178"/>
    <mergeCell ref="A179:D179"/>
    <mergeCell ref="I179:M179"/>
    <mergeCell ref="A180:D180"/>
    <mergeCell ref="I180:M180"/>
    <mergeCell ref="A181:D181"/>
    <mergeCell ref="I181:M181"/>
    <mergeCell ref="A182:D182"/>
    <mergeCell ref="I182:M182"/>
    <mergeCell ref="A183:D183"/>
    <mergeCell ref="I183:M183"/>
    <mergeCell ref="A184:D184"/>
    <mergeCell ref="I184:M184"/>
    <mergeCell ref="A185:D185"/>
    <mergeCell ref="I185:M185"/>
    <mergeCell ref="A186:D186"/>
    <mergeCell ref="I186:M186"/>
    <mergeCell ref="A187:D187"/>
    <mergeCell ref="I187:M187"/>
    <mergeCell ref="A188:D188"/>
    <mergeCell ref="I188:M188"/>
    <mergeCell ref="A189:D189"/>
    <mergeCell ref="I189:M189"/>
    <mergeCell ref="A190:D190"/>
    <mergeCell ref="I190:M190"/>
    <mergeCell ref="A191:D191"/>
    <mergeCell ref="I191:M191"/>
    <mergeCell ref="A192:D192"/>
    <mergeCell ref="I192:M192"/>
    <mergeCell ref="A193:D193"/>
    <mergeCell ref="I193:M193"/>
    <mergeCell ref="A194:D194"/>
    <mergeCell ref="I194:M194"/>
    <mergeCell ref="A195:D195"/>
    <mergeCell ref="I195:M195"/>
    <mergeCell ref="A196:D196"/>
    <mergeCell ref="I196:M196"/>
    <mergeCell ref="A197:D197"/>
    <mergeCell ref="I197:M197"/>
    <mergeCell ref="A198:D198"/>
    <mergeCell ref="I198:M198"/>
    <mergeCell ref="A199:D199"/>
    <mergeCell ref="I199:M199"/>
    <mergeCell ref="A200:D200"/>
    <mergeCell ref="I200:M200"/>
    <mergeCell ref="A201:D201"/>
    <mergeCell ref="I201:M201"/>
    <mergeCell ref="A202:D202"/>
    <mergeCell ref="I202:M202"/>
    <mergeCell ref="A203:D203"/>
    <mergeCell ref="I203:M203"/>
    <mergeCell ref="A204:D204"/>
    <mergeCell ref="I204:M204"/>
    <mergeCell ref="A205:D205"/>
    <mergeCell ref="I205:M205"/>
    <mergeCell ref="A206:D206"/>
    <mergeCell ref="I206:M206"/>
    <mergeCell ref="A207:D207"/>
    <mergeCell ref="I207:M207"/>
    <mergeCell ref="A208:D208"/>
    <mergeCell ref="I208:M208"/>
    <mergeCell ref="A209:D209"/>
    <mergeCell ref="I209:M209"/>
    <mergeCell ref="A210:D210"/>
    <mergeCell ref="I210:M210"/>
    <mergeCell ref="A211:D211"/>
    <mergeCell ref="I211:M211"/>
    <mergeCell ref="A212:D212"/>
    <mergeCell ref="I212:M212"/>
    <mergeCell ref="A220:D220"/>
    <mergeCell ref="I220:M220"/>
    <mergeCell ref="A221:D221"/>
    <mergeCell ref="I221:M221"/>
    <mergeCell ref="A222:D222"/>
    <mergeCell ref="I222:M222"/>
    <mergeCell ref="A223:D223"/>
    <mergeCell ref="I223:M223"/>
    <mergeCell ref="A224:D224"/>
    <mergeCell ref="I224:M224"/>
    <mergeCell ref="A225:D225"/>
    <mergeCell ref="I225:M225"/>
    <mergeCell ref="A226:D226"/>
    <mergeCell ref="I226:M226"/>
    <mergeCell ref="A227:D227"/>
    <mergeCell ref="I227:M227"/>
    <mergeCell ref="A228:D228"/>
    <mergeCell ref="I228:M228"/>
    <mergeCell ref="A229:D229"/>
    <mergeCell ref="I229:M229"/>
    <mergeCell ref="A230:D230"/>
    <mergeCell ref="I230:M230"/>
    <mergeCell ref="A231:D231"/>
    <mergeCell ref="I231:M231"/>
    <mergeCell ref="A232:D232"/>
    <mergeCell ref="I232:M232"/>
    <mergeCell ref="A233:D233"/>
    <mergeCell ref="I233:M233"/>
    <mergeCell ref="A234:D234"/>
    <mergeCell ref="I234:M234"/>
    <mergeCell ref="A236:D236"/>
    <mergeCell ref="I236:M236"/>
    <mergeCell ref="A237:D237"/>
    <mergeCell ref="I237:M237"/>
    <mergeCell ref="A238:D238"/>
    <mergeCell ref="I238:M238"/>
    <mergeCell ref="A239:D239"/>
    <mergeCell ref="I239:M239"/>
    <mergeCell ref="A240:D240"/>
    <mergeCell ref="I240:M240"/>
    <mergeCell ref="A137:D137"/>
    <mergeCell ref="I137:M137"/>
    <mergeCell ref="A257:D257"/>
    <mergeCell ref="I257:M257"/>
    <mergeCell ref="A241:D241"/>
    <mergeCell ref="I241:M241"/>
    <mergeCell ref="A242:D242"/>
    <mergeCell ref="I242:M242"/>
    <mergeCell ref="A243:D243"/>
    <mergeCell ref="I243:M243"/>
    <mergeCell ref="A244:D244"/>
    <mergeCell ref="I244:M244"/>
    <mergeCell ref="A245:D245"/>
    <mergeCell ref="I245:M245"/>
    <mergeCell ref="A246:D246"/>
    <mergeCell ref="I246:M246"/>
    <mergeCell ref="A247:D247"/>
    <mergeCell ref="I247:M247"/>
    <mergeCell ref="A248:D248"/>
    <mergeCell ref="I248:M248"/>
    <mergeCell ref="A249:D249"/>
    <mergeCell ref="I249:M249"/>
    <mergeCell ref="A235:D235"/>
    <mergeCell ref="I235:M235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Đuzel</dc:creator>
  <cp:lastModifiedBy>Sandra Đuzel</cp:lastModifiedBy>
  <cp:lastPrinted>2024-03-18T09:04:53Z</cp:lastPrinted>
  <dcterms:created xsi:type="dcterms:W3CDTF">2024-02-08T08:10:48Z</dcterms:created>
  <dcterms:modified xsi:type="dcterms:W3CDTF">2024-03-18T13:49:16Z</dcterms:modified>
</cp:coreProperties>
</file>